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全县一般公共预算收入" sheetId="1" r:id="rId1"/>
  </sheets>
  <definedNames>
    <definedName name="_xlnm._FilterDatabase" localSheetId="0" hidden="1">全县一般公共预算收入!$A$4:$F$111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全县一般公共预算收入!$A$1:$F$111</definedName>
    <definedName name="_xlnm.Print_Titles" localSheetId="0">全县一般公共预算收入!$1:$4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<sst xmlns="http://schemas.openxmlformats.org/spreadsheetml/2006/main" count="115">
  <si>
    <t>2021年宜丰县一般公共预算收入安排情况表</t>
  </si>
  <si>
    <t>编制单位：宜丰县财政局</t>
  </si>
  <si>
    <t>单位：万元</t>
  </si>
  <si>
    <t>收  入  项  目</t>
  </si>
  <si>
    <t>2020年预算数</t>
  </si>
  <si>
    <t>2020年执行数</t>
  </si>
  <si>
    <t>2021年预算数</t>
  </si>
  <si>
    <t>2021年预算数与上年比较</t>
  </si>
  <si>
    <t>与2020年预算数增减%</t>
  </si>
  <si>
    <t>与2020年执行数增减%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</si>
  <si>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</si>
  <si>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</si>
  <si>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</si>
  <si>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</si>
  <si>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</si>
  <si>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</si>
  <si>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</si>
  <si>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</si>
  <si>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</si>
  <si>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</si>
  <si>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</si>
  <si>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</si>
  <si>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</si>
  <si>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</si>
  <si>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</si>
  <si>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</si>
  <si>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</si>
  <si>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</si>
  <si>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</si>
  <si>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</si>
  <si>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</si>
  <si>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</si>
  <si>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</si>
  <si>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</si>
  <si>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</si>
  <si>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</si>
  <si>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一般公共预算收入合计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</si>
  <si>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</si>
  <si>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</si>
  <si>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</si>
  <si>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</si>
  <si>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</si>
  <si>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</si>
  <si>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</si>
  <si>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</si>
  <si>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</si>
  <si>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</si>
  <si>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</si>
  <si>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</si>
  <si>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</si>
  <si>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</si>
  <si>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</si>
  <si>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</si>
  <si>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</si>
  <si>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</si>
  <si>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</si>
  <si>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</si>
  <si>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</si>
  <si>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</si>
  <si>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</si>
  <si>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  </t>
  </si>
  <si>
    <t xml:space="preserve">      外交共同财政事权转移支付收入  </t>
  </si>
  <si>
    <t xml:space="preserve">      国防共同财政事权转移支付收入  </t>
  </si>
  <si>
    <t xml:space="preserve">      公共安全共同财政事权转移支付收入  </t>
  </si>
  <si>
    <t xml:space="preserve">      教育共同财政事权转移支付收入  </t>
  </si>
  <si>
    <t xml:space="preserve">      科学技术共同财政事权转移支付收入  </t>
  </si>
  <si>
    <t xml:space="preserve">      文化旅游体育与传媒共同财政事权转移支付收入  </t>
  </si>
  <si>
    <t xml:space="preserve">      社会保障和就业共同财政事权转移支付收入  </t>
  </si>
  <si>
    <t xml:space="preserve">      卫生健康共同财政事权转移支付收入  </t>
  </si>
  <si>
    <t xml:space="preserve">      节能环保共同财政事权转移支付收入  </t>
  </si>
  <si>
    <t xml:space="preserve">      城乡社区共同财政事权转移支付收入  </t>
  </si>
  <si>
    <t xml:space="preserve">      农林水共同财政事权转移支付收入  </t>
  </si>
  <si>
    <t xml:space="preserve">      交通运输共同财政事权转移支付收入  </t>
  </si>
  <si>
    <t xml:space="preserve">      资源勘探信息等共同财政事权转移支付收入  </t>
  </si>
  <si>
    <t xml:space="preserve">      商业服务业等共同财政事权转移支付收入  </t>
  </si>
  <si>
    <t xml:space="preserve">      金融共同财政事权转移支付收入  </t>
  </si>
  <si>
    <t xml:space="preserve">      自然资源海洋气象等共同财政事权转移支付收入  </t>
  </si>
  <si>
    <t xml:space="preserve">      住房保障共同财政事权转移支付收入  </t>
  </si>
  <si>
    <t xml:space="preserve">      粮油物资储备共同财政事权转移支付收入  </t>
  </si>
  <si>
    <t xml:space="preserve">      灾害防治及应急管理共同财政事权转移支付收入</t>
  </si>
  <si>
    <t xml:space="preserve">      其他共同财政事权转移支付收入  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</si>
  <si>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</si>
  <si>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</si>
  <si>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</si>
  <si>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</si>
  <si>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</si>
  <si>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</si>
  <si>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</si>
  <si>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</si>
  <si>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</si>
  <si>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</si>
  <si>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</si>
  <si>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</si>
  <si>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</si>
  <si>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</si>
  <si>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</si>
  <si>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</si>
  <si>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</si>
  <si>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</si>
  <si>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</si>
  <si>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</si>
  <si>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</si>
  <si>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</si>
  <si>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</si>
  <si>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</si>
  <si>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待偿债置换一般债券上年结余</t>
  </si>
  <si>
    <t xml:space="preserve">  调入资金</t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</si>
  <si>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调入</t>
    </r>
    <r>
      <rPr>
        <sz val="11"/>
        <rFont val="宋体"/>
        <charset val="134"/>
      </rPr>
      <t>预算稳定调节基金</t>
    </r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</si>
  <si>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从政府性基金预算调入</t>
    </r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</si>
  <si>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从国有资本经营预算调入</t>
    </r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</si>
  <si>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从其他资金调入</t>
    </r>
  </si>
  <si>
    <t xml:space="preserve">  地方政府一般债务收入</t>
  </si>
  <si>
    <t xml:space="preserve">  地方政府一般债务转贷收入</t>
  </si>
  <si>
    <t xml:space="preserve">  接受其他地区援助收入</t>
  </si>
  <si>
    <t>收入总计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</si>
</sst>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</numFmts>
  <fonts count="27">
    <font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3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24" fillId="17" borderId="12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4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vertical="center" wrapText="1"/>
    </xf>
    <xf numFmtId="177" fontId="3" fillId="0" borderId="1" xfId="52" applyNumberFormat="1" applyFont="1" applyFill="1" applyBorder="1" applyAlignment="1">
      <alignment horizontal="center" vertical="center" wrapText="1"/>
    </xf>
    <xf numFmtId="176" fontId="3" fillId="0" borderId="1" xfId="52" applyNumberFormat="1" applyFont="1" applyFill="1" applyBorder="1" applyAlignment="1">
      <alignment horizontal="center" vertical="center" wrapText="1"/>
    </xf>
    <xf numFmtId="177" fontId="3" fillId="0" borderId="1" xfId="39" applyNumberFormat="1" applyFont="1" applyFill="1" applyBorder="1" applyAlignment="1">
      <alignment horizontal="center" vertical="center" wrapText="1"/>
    </xf>
    <xf numFmtId="177" fontId="3" fillId="0" borderId="1" xfId="5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177" fontId="3" fillId="0" borderId="1" xfId="18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</xf>
    <xf numFmtId="177" fontId="3" fillId="0" borderId="1" xfId="18" applyNumberFormat="1" applyFont="1" applyFill="1" applyBorder="1" applyAlignment="1" applyProtection="1">
      <alignment horizontal="center" vertical="center"/>
    </xf>
    <xf numFmtId="177" fontId="3" fillId="0" borderId="1" xfId="18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177" fontId="3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6" fillId="0" borderId="1" xfId="18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Alignment="1">
      <alignment horizontal="center" vertical="center"/>
    </xf>
    <xf numFmtId="1" fontId="3" fillId="0" borderId="1" xfId="49" applyNumberFormat="1" applyFont="1" applyFill="1" applyBorder="1" applyAlignment="1" applyProtection="1">
      <alignment vertical="center" wrapText="1"/>
      <protection locked="0"/>
    </xf>
    <xf numFmtId="1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distributed" vertical="center" wrapText="1"/>
    </xf>
    <xf numFmtId="177" fontId="0" fillId="0" borderId="0" xfId="0" applyNumberFormat="1" applyFill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?鹎%U龡&amp;H齲_x0001_C铣_x0014__x0007__x0001__x0001_ 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?鹎%U龡&amp;H齲_x0001_C铣_x0014__x0007__x0001__x0001_" xfId="52"/>
    <cellStyle name="常规_2003年人大预算表（全省）" xfId="53"/>
    <cellStyle name="常规 10 2 2 2" xfId="5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G130"/>
  <sheetViews>
    <sheetView showZeros="0" tabSelected="1" workbookViewId="0">
      <pane xSplit="1" ySplit="4" topLeftCell="B97" activePane="bottomRight" state="frozen"/>
      <selection/>
      <selection pane="topRight"/>
      <selection pane="bottomLeft"/>
      <selection pane="bottomRight" activeCell="C111" sqref="C111"/>
    </sheetView>
  </sheetViews>
  <sheetFormatPr defaultColWidth="9" defaultRowHeight="14.25" outlineLevelCol="6"/>
  <cols>
    <col min="1" max="1" width="47.375" style="1" customWidth="1"/>
    <col min="2" max="2" width="10" style="1" customWidth="1"/>
    <col min="3" max="3" width="10" style="2" customWidth="1"/>
    <col min="4" max="4" width="10" style="3" customWidth="1"/>
    <col min="5" max="5" width="12.375" style="3" customWidth="1"/>
    <col min="6" max="6" width="12.125" style="3" customWidth="1"/>
    <col min="7" max="16384" width="9" style="1"/>
  </cols>
  <sheetData>
    <row r="1" s="1" customFormat="1" ht="38.25" customHeight="1" spans="1:6">
      <c r="A1" s="4" t="s">
        <v>0</v>
      </c>
      <c r="B1" s="4"/>
      <c r="C1" s="4"/>
      <c r="D1" s="4"/>
      <c r="E1" s="4"/>
      <c r="F1" s="4"/>
    </row>
    <row r="2" s="1" customFormat="1" spans="1:6">
      <c r="A2" s="5" t="s">
        <v>1</v>
      </c>
      <c r="B2" s="5"/>
      <c r="C2" s="6"/>
      <c r="D2" s="7"/>
      <c r="E2" s="7"/>
      <c r="F2" s="7" t="s">
        <v>2</v>
      </c>
    </row>
    <row r="3" s="1" customFormat="1" spans="1:7">
      <c r="A3" s="8" t="s">
        <v>3</v>
      </c>
      <c r="B3" s="9" t="s">
        <v>4</v>
      </c>
      <c r="C3" s="10" t="s">
        <v>5</v>
      </c>
      <c r="D3" s="10" t="s">
        <v>6</v>
      </c>
      <c r="E3" s="11" t="s">
        <v>7</v>
      </c>
      <c r="F3" s="12"/>
      <c r="G3" s="13"/>
    </row>
    <row r="4" s="1" customFormat="1" ht="27" spans="1:6">
      <c r="A4" s="8"/>
      <c r="B4" s="14"/>
      <c r="C4" s="10"/>
      <c r="D4" s="10"/>
      <c r="E4" s="10" t="s">
        <v>8</v>
      </c>
      <c r="F4" s="10" t="s">
        <v>9</v>
      </c>
    </row>
    <row r="5" s="1" customFormat="1" ht="13.5" customHeight="1" spans="1:6">
      <c r="A5" s="15" t="s">
        <v>10</v>
      </c>
      <c r="B5" s="16">
        <f>SUM(B6:B21)</f>
        <v>95193</v>
      </c>
      <c r="C5" s="16">
        <f>SUM(C6:C21)</f>
        <v>88142</v>
      </c>
      <c r="D5" s="16">
        <f>SUM(D6:D21)</f>
        <v>80500</v>
      </c>
      <c r="E5" s="17">
        <f>D5/B5*100-100</f>
        <v>-15.4349584528274</v>
      </c>
      <c r="F5" s="17">
        <f>D5/C5*100-100</f>
        <v>-8.67010051961607</v>
      </c>
    </row>
    <row r="6" s="1" customFormat="1" ht="13.5" customHeight="1" spans="1:6">
      <c r="A6" s="15" t="s">
        <v>11</v>
      </c>
      <c r="B6" s="18">
        <v>56439</v>
      </c>
      <c r="C6" s="16">
        <v>49565</v>
      </c>
      <c r="D6" s="18">
        <v>41369</v>
      </c>
      <c r="E6" s="17">
        <f t="shared" ref="E6:E42" si="0">D6/B6*100-100</f>
        <v>-26.7013944258403</v>
      </c>
      <c r="F6" s="17">
        <f t="shared" ref="F5:F7" si="1">D6/C6*100-100</f>
        <v>-16.5358619993947</v>
      </c>
    </row>
    <row r="7" s="1" customFormat="1" ht="13.5" customHeight="1" spans="1:6">
      <c r="A7" s="15" t="s">
        <v>12</v>
      </c>
      <c r="B7" s="18">
        <v>8620</v>
      </c>
      <c r="C7" s="16">
        <v>5329</v>
      </c>
      <c r="D7" s="18">
        <v>5136</v>
      </c>
      <c r="E7" s="17">
        <f t="shared" si="0"/>
        <v>-40.4176334106728</v>
      </c>
      <c r="F7" s="17">
        <f t="shared" si="1"/>
        <v>-3.62169262525802</v>
      </c>
    </row>
    <row r="8" s="1" customFormat="1" ht="13.5" customHeight="1" spans="1:6">
      <c r="A8" s="15" t="s">
        <v>13</v>
      </c>
      <c r="B8" s="18"/>
      <c r="C8" s="16"/>
      <c r="D8" s="18"/>
      <c r="E8" s="17"/>
      <c r="F8" s="17"/>
    </row>
    <row r="9" s="1" customFormat="1" ht="13.5" customHeight="1" spans="1:6">
      <c r="A9" s="15" t="s">
        <v>14</v>
      </c>
      <c r="B9" s="18">
        <v>1104</v>
      </c>
      <c r="C9" s="16">
        <v>774</v>
      </c>
      <c r="D9" s="18">
        <v>700</v>
      </c>
      <c r="E9" s="17">
        <f t="shared" si="0"/>
        <v>-36.5942028985507</v>
      </c>
      <c r="F9" s="17">
        <f t="shared" ref="F9:F18" si="2">D9/C9*100-100</f>
        <v>-9.56072351421189</v>
      </c>
    </row>
    <row r="10" s="1" customFormat="1" ht="13.5" customHeight="1" spans="1:6">
      <c r="A10" s="15" t="s">
        <v>15</v>
      </c>
      <c r="B10" s="18">
        <v>2950</v>
      </c>
      <c r="C10" s="16">
        <v>4232</v>
      </c>
      <c r="D10" s="18">
        <v>4300</v>
      </c>
      <c r="E10" s="17">
        <f t="shared" si="0"/>
        <v>45.7627118644068</v>
      </c>
      <c r="F10" s="17">
        <f t="shared" si="2"/>
        <v>1.60680529300568</v>
      </c>
    </row>
    <row r="11" s="1" customFormat="1" ht="13.5" customHeight="1" spans="1:6">
      <c r="A11" s="15" t="s">
        <v>16</v>
      </c>
      <c r="B11" s="18">
        <v>5000</v>
      </c>
      <c r="C11" s="16">
        <v>5628</v>
      </c>
      <c r="D11" s="18">
        <v>5800</v>
      </c>
      <c r="E11" s="17">
        <f t="shared" si="0"/>
        <v>16</v>
      </c>
      <c r="F11" s="17">
        <f t="shared" si="2"/>
        <v>3.05614783226724</v>
      </c>
    </row>
    <row r="12" s="1" customFormat="1" ht="13.5" customHeight="1" spans="1:6">
      <c r="A12" s="15" t="s">
        <v>17</v>
      </c>
      <c r="B12" s="18">
        <v>1950</v>
      </c>
      <c r="C12" s="16">
        <v>1591</v>
      </c>
      <c r="D12" s="18">
        <v>1670</v>
      </c>
      <c r="E12" s="16">
        <f t="shared" si="0"/>
        <v>-14.3589743589744</v>
      </c>
      <c r="F12" s="17">
        <f t="shared" si="2"/>
        <v>4.9654305468259</v>
      </c>
    </row>
    <row r="13" s="1" customFormat="1" ht="13.5" customHeight="1" spans="1:6">
      <c r="A13" s="15" t="s">
        <v>18</v>
      </c>
      <c r="B13" s="18">
        <v>700</v>
      </c>
      <c r="C13" s="16">
        <v>842</v>
      </c>
      <c r="D13" s="18">
        <v>880</v>
      </c>
      <c r="E13" s="17">
        <f t="shared" si="0"/>
        <v>25.7142857142857</v>
      </c>
      <c r="F13" s="17">
        <f t="shared" si="2"/>
        <v>4.51306413301663</v>
      </c>
    </row>
    <row r="14" s="1" customFormat="1" ht="13.5" customHeight="1" spans="1:6">
      <c r="A14" s="15" t="s">
        <v>19</v>
      </c>
      <c r="B14" s="18">
        <v>6900</v>
      </c>
      <c r="C14" s="16">
        <v>5791</v>
      </c>
      <c r="D14" s="18">
        <v>5900</v>
      </c>
      <c r="E14" s="17">
        <f t="shared" si="0"/>
        <v>-14.4927536231884</v>
      </c>
      <c r="F14" s="17">
        <f t="shared" si="2"/>
        <v>1.88223104817821</v>
      </c>
    </row>
    <row r="15" s="1" customFormat="1" ht="13.5" customHeight="1" spans="1:6">
      <c r="A15" s="15" t="s">
        <v>20</v>
      </c>
      <c r="B15" s="18">
        <v>2800</v>
      </c>
      <c r="C15" s="16">
        <v>2790</v>
      </c>
      <c r="D15" s="18">
        <v>2900</v>
      </c>
      <c r="E15" s="17">
        <f t="shared" si="0"/>
        <v>3.57142857142858</v>
      </c>
      <c r="F15" s="17">
        <f t="shared" si="2"/>
        <v>3.94265232974911</v>
      </c>
    </row>
    <row r="16" s="1" customFormat="1" ht="13.5" customHeight="1" spans="1:6">
      <c r="A16" s="15" t="s">
        <v>21</v>
      </c>
      <c r="B16" s="18">
        <v>1300</v>
      </c>
      <c r="C16" s="16">
        <v>1528</v>
      </c>
      <c r="D16" s="18">
        <v>1600</v>
      </c>
      <c r="E16" s="17">
        <f t="shared" si="0"/>
        <v>23.0769230769231</v>
      </c>
      <c r="F16" s="16">
        <f t="shared" si="2"/>
        <v>4.71204188481676</v>
      </c>
    </row>
    <row r="17" s="1" customFormat="1" ht="13.5" customHeight="1" spans="1:6">
      <c r="A17" s="15" t="s">
        <v>22</v>
      </c>
      <c r="B17" s="18">
        <v>1250</v>
      </c>
      <c r="C17" s="16">
        <v>1981</v>
      </c>
      <c r="D17" s="18">
        <v>2000</v>
      </c>
      <c r="E17" s="17">
        <f t="shared" si="0"/>
        <v>60</v>
      </c>
      <c r="F17" s="17">
        <f t="shared" si="2"/>
        <v>0.959111559818268</v>
      </c>
    </row>
    <row r="18" s="1" customFormat="1" ht="13.5" customHeight="1" spans="1:6">
      <c r="A18" s="15" t="s">
        <v>23</v>
      </c>
      <c r="B18" s="18">
        <v>5900</v>
      </c>
      <c r="C18" s="16">
        <v>7813</v>
      </c>
      <c r="D18" s="18">
        <v>8000</v>
      </c>
      <c r="E18" s="17">
        <f t="shared" si="0"/>
        <v>35.593220338983</v>
      </c>
      <c r="F18" s="17">
        <f t="shared" si="2"/>
        <v>2.39344681940356</v>
      </c>
    </row>
    <row r="19" s="1" customFormat="1" ht="13.5" customHeight="1" spans="1:6">
      <c r="A19" s="15" t="s">
        <v>24</v>
      </c>
      <c r="B19" s="18"/>
      <c r="C19" s="16"/>
      <c r="D19" s="18"/>
      <c r="E19" s="17"/>
      <c r="F19" s="17"/>
    </row>
    <row r="20" s="1" customFormat="1" ht="13.5" customHeight="1" spans="1:6">
      <c r="A20" s="15" t="s">
        <v>25</v>
      </c>
      <c r="B20" s="19">
        <v>280</v>
      </c>
      <c r="C20" s="16">
        <v>278</v>
      </c>
      <c r="D20" s="19">
        <v>245</v>
      </c>
      <c r="E20" s="17">
        <f t="shared" si="0"/>
        <v>-12.5</v>
      </c>
      <c r="F20" s="17">
        <f t="shared" ref="F20:F25" si="3">D20/C20*100-100</f>
        <v>-11.8705035971223</v>
      </c>
    </row>
    <row r="21" s="1" customFormat="1" ht="13.5" customHeight="1" spans="1:6">
      <c r="A21" s="15" t="s">
        <v>26</v>
      </c>
      <c r="B21" s="19"/>
      <c r="C21" s="16"/>
      <c r="D21" s="19"/>
      <c r="E21" s="17"/>
      <c r="F21" s="17"/>
    </row>
    <row r="22" s="1" customFormat="1" ht="13.5" customHeight="1" spans="1:6">
      <c r="A22" s="15" t="s">
        <v>27</v>
      </c>
      <c r="B22" s="16">
        <f>SUM(B23:B30)</f>
        <v>31107</v>
      </c>
      <c r="C22" s="16">
        <f>SUM(C23:C30)</f>
        <v>28572</v>
      </c>
      <c r="D22" s="16">
        <f>SUM(D23:D30)</f>
        <v>30000</v>
      </c>
      <c r="E22" s="17">
        <f t="shared" si="0"/>
        <v>-3.55868454045714</v>
      </c>
      <c r="F22" s="17">
        <f t="shared" si="3"/>
        <v>4.99790004199916</v>
      </c>
    </row>
    <row r="23" s="1" customFormat="1" ht="13.5" customHeight="1" spans="1:6">
      <c r="A23" s="15" t="s">
        <v>28</v>
      </c>
      <c r="B23" s="18">
        <v>3500</v>
      </c>
      <c r="C23" s="16">
        <v>3676</v>
      </c>
      <c r="D23" s="18">
        <v>3800</v>
      </c>
      <c r="E23" s="17">
        <f t="shared" si="0"/>
        <v>8.57142857142857</v>
      </c>
      <c r="F23" s="16">
        <f t="shared" si="3"/>
        <v>3.37323177366704</v>
      </c>
    </row>
    <row r="24" s="1" customFormat="1" ht="13.5" customHeight="1" spans="1:6">
      <c r="A24" s="15" t="s">
        <v>29</v>
      </c>
      <c r="B24" s="18">
        <v>8480</v>
      </c>
      <c r="C24" s="16">
        <v>8513</v>
      </c>
      <c r="D24" s="18">
        <v>8600</v>
      </c>
      <c r="E24" s="17">
        <f t="shared" si="0"/>
        <v>1.41509433962264</v>
      </c>
      <c r="F24" s="17">
        <f t="shared" si="3"/>
        <v>1.0219664043228</v>
      </c>
    </row>
    <row r="25" s="1" customFormat="1" ht="13.5" customHeight="1" spans="1:6">
      <c r="A25" s="15" t="s">
        <v>30</v>
      </c>
      <c r="B25" s="18">
        <v>5100</v>
      </c>
      <c r="C25" s="16">
        <v>4547</v>
      </c>
      <c r="D25" s="18">
        <v>5500</v>
      </c>
      <c r="E25" s="17">
        <f t="shared" si="0"/>
        <v>7.84313725490196</v>
      </c>
      <c r="F25" s="17">
        <f t="shared" si="3"/>
        <v>20.9588739828458</v>
      </c>
    </row>
    <row r="26" s="1" customFormat="1" ht="13.5" customHeight="1" spans="1:6">
      <c r="A26" s="15" t="s">
        <v>31</v>
      </c>
      <c r="B26" s="18"/>
      <c r="C26" s="16"/>
      <c r="D26" s="18"/>
      <c r="E26" s="17"/>
      <c r="F26" s="17"/>
    </row>
    <row r="27" s="1" customFormat="1" ht="13.5" customHeight="1" spans="1:6">
      <c r="A27" s="15" t="s">
        <v>32</v>
      </c>
      <c r="B27" s="18">
        <v>13307</v>
      </c>
      <c r="C27" s="16">
        <v>11351</v>
      </c>
      <c r="D27" s="18">
        <v>11600</v>
      </c>
      <c r="E27" s="17">
        <f t="shared" si="0"/>
        <v>-12.8278349740738</v>
      </c>
      <c r="F27" s="16">
        <f t="shared" ref="F27:F31" si="4">D27/C27*100-100</f>
        <v>2.19363932693155</v>
      </c>
    </row>
    <row r="28" s="1" customFormat="1" ht="13.5" customHeight="1" spans="1:6">
      <c r="A28" s="15" t="s">
        <v>33</v>
      </c>
      <c r="B28" s="18"/>
      <c r="C28" s="16"/>
      <c r="D28" s="18"/>
      <c r="E28" s="17"/>
      <c r="F28" s="17"/>
    </row>
    <row r="29" s="1" customFormat="1" ht="13.5" customHeight="1" spans="1:6">
      <c r="A29" s="15" t="s">
        <v>34</v>
      </c>
      <c r="B29" s="18">
        <v>220</v>
      </c>
      <c r="C29" s="16">
        <v>400</v>
      </c>
      <c r="D29" s="18">
        <v>400</v>
      </c>
      <c r="E29" s="17">
        <f t="shared" si="0"/>
        <v>81.8181818181818</v>
      </c>
      <c r="F29" s="16">
        <f t="shared" si="4"/>
        <v>0</v>
      </c>
    </row>
    <row r="30" s="1" customFormat="1" ht="13.5" customHeight="1" spans="1:6">
      <c r="A30" s="15" t="s">
        <v>35</v>
      </c>
      <c r="B30" s="18">
        <v>500</v>
      </c>
      <c r="C30" s="16">
        <v>85</v>
      </c>
      <c r="D30" s="18">
        <v>100</v>
      </c>
      <c r="E30" s="17">
        <f t="shared" si="0"/>
        <v>-80</v>
      </c>
      <c r="F30" s="17">
        <f t="shared" si="4"/>
        <v>17.6470588235294</v>
      </c>
    </row>
    <row r="31" s="1" customFormat="1" ht="13.5" customHeight="1" spans="1:6">
      <c r="A31" s="20" t="s">
        <v>36</v>
      </c>
      <c r="B31" s="21">
        <f>B5+B22</f>
        <v>126300</v>
      </c>
      <c r="C31" s="21">
        <f>C5+C22</f>
        <v>116714</v>
      </c>
      <c r="D31" s="21">
        <f>D5+D22</f>
        <v>110500</v>
      </c>
      <c r="E31" s="17">
        <f t="shared" si="0"/>
        <v>-12.5098970704671</v>
      </c>
      <c r="F31" s="16">
        <f t="shared" si="4"/>
        <v>-5.32412564045444</v>
      </c>
    </row>
    <row r="32" s="1" customFormat="1" ht="13.5" customHeight="1" spans="1:6">
      <c r="A32" s="20"/>
      <c r="B32" s="20"/>
      <c r="C32" s="21"/>
      <c r="D32" s="21"/>
      <c r="E32" s="17"/>
      <c r="F32" s="17"/>
    </row>
    <row r="33" s="1" customFormat="1" ht="13.5" customHeight="1" spans="1:6">
      <c r="A33" s="22" t="s">
        <v>37</v>
      </c>
      <c r="B33" s="23">
        <f>B34+B100+B102+B107+B108+B109+B101</f>
        <v>194500</v>
      </c>
      <c r="C33" s="23">
        <f>C34+C100+C102+C107+C108+C109+C101</f>
        <v>240538</v>
      </c>
      <c r="D33" s="23">
        <f>D34+D100+D102+D107+D108+D109</f>
        <v>237512</v>
      </c>
      <c r="E33" s="17">
        <f t="shared" si="0"/>
        <v>22.1141388174807</v>
      </c>
      <c r="F33" s="17">
        <f t="shared" ref="F33:F42" si="5">D33/C33*100-100</f>
        <v>-1.2580132868819</v>
      </c>
    </row>
    <row r="34" s="1" customFormat="1" ht="13.5" customHeight="1" spans="1:6">
      <c r="A34" s="24" t="s">
        <v>38</v>
      </c>
      <c r="B34" s="25">
        <f>B35+B42+B78</f>
        <v>150175</v>
      </c>
      <c r="C34" s="25">
        <f>C35+C42+C78</f>
        <v>173785</v>
      </c>
      <c r="D34" s="25">
        <f>D35+D42+D78</f>
        <v>173136</v>
      </c>
      <c r="E34" s="17">
        <f t="shared" si="0"/>
        <v>15.2894955884801</v>
      </c>
      <c r="F34" s="17">
        <f t="shared" si="5"/>
        <v>-0.373449952527551</v>
      </c>
    </row>
    <row r="35" s="1" customFormat="1" ht="13.5" customHeight="1" spans="1:6">
      <c r="A35" s="24" t="s">
        <v>39</v>
      </c>
      <c r="B35" s="25">
        <f>SUM(B36:B41)</f>
        <v>6184</v>
      </c>
      <c r="C35" s="25">
        <f>SUM(C36:C41)</f>
        <v>6184</v>
      </c>
      <c r="D35" s="25">
        <f>SUM(D36:D41)</f>
        <v>18976</v>
      </c>
      <c r="E35" s="17">
        <f t="shared" si="0"/>
        <v>206.856403622251</v>
      </c>
      <c r="F35" s="17">
        <f t="shared" si="5"/>
        <v>206.856403622251</v>
      </c>
    </row>
    <row r="36" s="1" customFormat="1" ht="13.5" customHeight="1" spans="1:6">
      <c r="A36" s="26" t="s">
        <v>40</v>
      </c>
      <c r="B36" s="27">
        <v>562</v>
      </c>
      <c r="C36" s="27">
        <v>562</v>
      </c>
      <c r="D36" s="27">
        <v>562</v>
      </c>
      <c r="E36" s="17">
        <f t="shared" si="0"/>
        <v>0</v>
      </c>
      <c r="F36" s="17">
        <f t="shared" si="5"/>
        <v>0</v>
      </c>
    </row>
    <row r="37" s="1" customFormat="1" ht="13.5" customHeight="1" spans="1:6">
      <c r="A37" s="26" t="s">
        <v>41</v>
      </c>
      <c r="B37" s="27">
        <v>299</v>
      </c>
      <c r="C37" s="27">
        <v>299</v>
      </c>
      <c r="D37" s="27">
        <v>299</v>
      </c>
      <c r="E37" s="17">
        <f t="shared" si="0"/>
        <v>0</v>
      </c>
      <c r="F37" s="17">
        <f t="shared" si="5"/>
        <v>0</v>
      </c>
    </row>
    <row r="38" s="1" customFormat="1" ht="13.5" customHeight="1" spans="1:6">
      <c r="A38" s="26" t="s">
        <v>42</v>
      </c>
      <c r="B38" s="27">
        <v>1224</v>
      </c>
      <c r="C38" s="27">
        <v>1224</v>
      </c>
      <c r="D38" s="27">
        <v>1224</v>
      </c>
      <c r="E38" s="17">
        <f t="shared" si="0"/>
        <v>0</v>
      </c>
      <c r="F38" s="17">
        <f t="shared" si="5"/>
        <v>0</v>
      </c>
    </row>
    <row r="39" s="1" customFormat="1" ht="13.5" customHeight="1" spans="1:6">
      <c r="A39" s="26" t="s">
        <v>43</v>
      </c>
      <c r="B39" s="27">
        <v>42</v>
      </c>
      <c r="C39" s="27">
        <v>42</v>
      </c>
      <c r="D39" s="27">
        <v>42</v>
      </c>
      <c r="E39" s="17">
        <f t="shared" si="0"/>
        <v>0</v>
      </c>
      <c r="F39" s="17">
        <f t="shared" si="5"/>
        <v>0</v>
      </c>
    </row>
    <row r="40" s="1" customFormat="1" ht="13.5" customHeight="1" spans="1:6">
      <c r="A40" s="26" t="s">
        <v>44</v>
      </c>
      <c r="B40" s="27">
        <v>46</v>
      </c>
      <c r="C40" s="27">
        <v>46</v>
      </c>
      <c r="D40" s="27">
        <v>46</v>
      </c>
      <c r="E40" s="17">
        <f t="shared" si="0"/>
        <v>0</v>
      </c>
      <c r="F40" s="17">
        <f t="shared" si="5"/>
        <v>0</v>
      </c>
    </row>
    <row r="41" s="1" customFormat="1" ht="13.5" customHeight="1" spans="1:6">
      <c r="A41" s="26" t="s">
        <v>45</v>
      </c>
      <c r="B41" s="27">
        <v>4011</v>
      </c>
      <c r="C41" s="27">
        <v>4011</v>
      </c>
      <c r="D41" s="27">
        <v>16803</v>
      </c>
      <c r="E41" s="17">
        <f t="shared" si="0"/>
        <v>318.922961854899</v>
      </c>
      <c r="F41" s="17">
        <f t="shared" si="5"/>
        <v>318.922961854899</v>
      </c>
    </row>
    <row r="42" s="1" customFormat="1" ht="13.5" customHeight="1" spans="1:6">
      <c r="A42" s="26" t="s">
        <v>46</v>
      </c>
      <c r="B42" s="25">
        <f>SUM(B43:B77)</f>
        <v>121106</v>
      </c>
      <c r="C42" s="25">
        <f>SUM(C43:C77)</f>
        <v>139314</v>
      </c>
      <c r="D42" s="25">
        <f>SUM(D43:D77)</f>
        <v>125227</v>
      </c>
      <c r="E42" s="17">
        <f t="shared" si="0"/>
        <v>3.40280415503773</v>
      </c>
      <c r="F42" s="17">
        <f t="shared" si="5"/>
        <v>-10.1116901388231</v>
      </c>
    </row>
    <row r="43" s="1" customFormat="1" ht="13.5" customHeight="1" spans="1:6">
      <c r="A43" s="26" t="s">
        <v>47</v>
      </c>
      <c r="B43" s="28"/>
      <c r="C43" s="27"/>
      <c r="D43" s="29">
        <v>0</v>
      </c>
      <c r="E43" s="17"/>
      <c r="F43" s="17"/>
    </row>
    <row r="44" s="1" customFormat="1" ht="13.5" customHeight="1" spans="1:6">
      <c r="A44" s="30" t="s">
        <v>48</v>
      </c>
      <c r="B44" s="29">
        <v>25252</v>
      </c>
      <c r="C44" s="27">
        <v>28817</v>
      </c>
      <c r="D44" s="29">
        <v>28590</v>
      </c>
      <c r="E44" s="17">
        <f t="shared" ref="E44:E46" si="6">D44/B44*100-100</f>
        <v>13.218754950103</v>
      </c>
      <c r="F44" s="17">
        <f t="shared" ref="F44:F46" si="7">D44/C44*100-100</f>
        <v>-0.787729465246215</v>
      </c>
    </row>
    <row r="45" s="1" customFormat="1" ht="13.5" customHeight="1" spans="1:6">
      <c r="A45" s="31" t="s">
        <v>49</v>
      </c>
      <c r="B45" s="29">
        <v>4598</v>
      </c>
      <c r="C45" s="32">
        <v>19959</v>
      </c>
      <c r="D45" s="29">
        <v>7419</v>
      </c>
      <c r="E45" s="17">
        <f t="shared" si="6"/>
        <v>61.3527620704654</v>
      </c>
      <c r="F45" s="16">
        <f t="shared" si="7"/>
        <v>-62.828799038028</v>
      </c>
    </row>
    <row r="46" s="1" customFormat="1" ht="13.5" customHeight="1" spans="1:6">
      <c r="A46" s="31" t="s">
        <v>50</v>
      </c>
      <c r="B46" s="29">
        <v>1586</v>
      </c>
      <c r="C46" s="32">
        <v>7157</v>
      </c>
      <c r="D46" s="29">
        <v>4870</v>
      </c>
      <c r="E46" s="17">
        <f t="shared" si="6"/>
        <v>207.061790668348</v>
      </c>
      <c r="F46" s="17">
        <f t="shared" si="7"/>
        <v>-31.9547296353221</v>
      </c>
    </row>
    <row r="47" s="1" customFormat="1" ht="13.5" customHeight="1" spans="1:6">
      <c r="A47" s="31" t="s">
        <v>51</v>
      </c>
      <c r="B47" s="33"/>
      <c r="C47" s="32"/>
      <c r="D47" s="29">
        <v>0</v>
      </c>
      <c r="E47" s="17"/>
      <c r="F47" s="17"/>
    </row>
    <row r="48" s="1" customFormat="1" ht="13.5" customHeight="1" spans="1:6">
      <c r="A48" s="31" t="s">
        <v>52</v>
      </c>
      <c r="B48" s="33"/>
      <c r="C48" s="32"/>
      <c r="D48" s="29">
        <v>0</v>
      </c>
      <c r="E48" s="17"/>
      <c r="F48" s="17"/>
    </row>
    <row r="49" s="1" customFormat="1" ht="13.5" customHeight="1" spans="1:6">
      <c r="A49" s="31" t="s">
        <v>53</v>
      </c>
      <c r="B49" s="29">
        <v>1399</v>
      </c>
      <c r="C49" s="32">
        <v>2016</v>
      </c>
      <c r="D49" s="29">
        <v>1926</v>
      </c>
      <c r="E49" s="16">
        <f t="shared" ref="E49:E64" si="8">D49/B49*100-100</f>
        <v>37.6697641172266</v>
      </c>
      <c r="F49" s="17">
        <f t="shared" ref="F49:F52" si="9">D49/C49*100-100</f>
        <v>-4.46428571428571</v>
      </c>
    </row>
    <row r="50" s="1" customFormat="1" ht="13.5" customHeight="1" spans="1:6">
      <c r="A50" s="31" t="s">
        <v>54</v>
      </c>
      <c r="B50" s="29">
        <v>1454</v>
      </c>
      <c r="C50" s="32">
        <v>2494</v>
      </c>
      <c r="D50" s="29">
        <v>1500</v>
      </c>
      <c r="E50" s="17">
        <f t="shared" si="8"/>
        <v>3.16368638239339</v>
      </c>
      <c r="F50" s="17">
        <f t="shared" si="9"/>
        <v>-39.8556535685646</v>
      </c>
    </row>
    <row r="51" s="1" customFormat="1" ht="13.5" customHeight="1" spans="1:6">
      <c r="A51" s="31" t="s">
        <v>55</v>
      </c>
      <c r="B51" s="29">
        <v>16723</v>
      </c>
      <c r="C51" s="32">
        <v>16998</v>
      </c>
      <c r="D51" s="29">
        <v>16723</v>
      </c>
      <c r="E51" s="16">
        <f t="shared" si="8"/>
        <v>0</v>
      </c>
      <c r="F51" s="17">
        <f t="shared" si="9"/>
        <v>-1.61783739263443</v>
      </c>
    </row>
    <row r="52" s="1" customFormat="1" ht="13.5" customHeight="1" spans="1:6">
      <c r="A52" s="31" t="s">
        <v>56</v>
      </c>
      <c r="B52" s="29">
        <v>1633</v>
      </c>
      <c r="C52" s="32">
        <v>1856</v>
      </c>
      <c r="D52" s="29">
        <v>1623</v>
      </c>
      <c r="E52" s="17">
        <f t="shared" si="8"/>
        <v>-0.612369871402336</v>
      </c>
      <c r="F52" s="17">
        <f t="shared" si="9"/>
        <v>-12.5538793103448</v>
      </c>
    </row>
    <row r="53" s="1" customFormat="1" ht="13.5" customHeight="1" spans="1:6">
      <c r="A53" s="31" t="s">
        <v>57</v>
      </c>
      <c r="B53" s="33"/>
      <c r="C53" s="32"/>
      <c r="D53" s="29">
        <v>0</v>
      </c>
      <c r="E53" s="17"/>
      <c r="F53" s="17"/>
    </row>
    <row r="54" s="1" customFormat="1" ht="13.5" customHeight="1" spans="1:6">
      <c r="A54" s="31" t="s">
        <v>58</v>
      </c>
      <c r="B54" s="33"/>
      <c r="C54" s="32"/>
      <c r="D54" s="29">
        <v>0</v>
      </c>
      <c r="E54" s="17"/>
      <c r="F54" s="17"/>
    </row>
    <row r="55" s="1" customFormat="1" ht="13.5" customHeight="1" spans="1:6">
      <c r="A55" s="31" t="s">
        <v>59</v>
      </c>
      <c r="B55" s="29">
        <v>1771</v>
      </c>
      <c r="C55" s="32">
        <v>2129</v>
      </c>
      <c r="D55" s="29">
        <v>2279</v>
      </c>
      <c r="E55" s="17">
        <f t="shared" si="8"/>
        <v>28.6843591191417</v>
      </c>
      <c r="F55" s="17">
        <f t="shared" ref="F55:F60" si="10">D55/C55*100-100</f>
        <v>7.04556129638327</v>
      </c>
    </row>
    <row r="56" s="1" customFormat="1" ht="13.5" customHeight="1" spans="1:6">
      <c r="A56" s="31" t="s">
        <v>60</v>
      </c>
      <c r="B56" s="29"/>
      <c r="C56" s="32">
        <v>16</v>
      </c>
      <c r="D56" s="29">
        <v>0</v>
      </c>
      <c r="E56" s="17"/>
      <c r="F56" s="17"/>
    </row>
    <row r="57" s="1" customFormat="1" ht="13.5" customHeight="1" spans="1:6">
      <c r="A57" s="31" t="s">
        <v>61</v>
      </c>
      <c r="B57" s="29"/>
      <c r="C57" s="32"/>
      <c r="D57" s="29">
        <v>0</v>
      </c>
      <c r="E57" s="17"/>
      <c r="F57" s="17"/>
    </row>
    <row r="58" s="1" customFormat="1" ht="13.5" customHeight="1" spans="1:6">
      <c r="A58" s="31" t="s">
        <v>62</v>
      </c>
      <c r="B58" s="29"/>
      <c r="C58" s="32"/>
      <c r="D58" s="29">
        <v>0</v>
      </c>
      <c r="E58" s="17"/>
      <c r="F58" s="17"/>
    </row>
    <row r="59" s="1" customFormat="1" ht="13.5" customHeight="1" spans="1:6">
      <c r="A59" s="31" t="s">
        <v>63</v>
      </c>
      <c r="B59" s="29">
        <v>2599</v>
      </c>
      <c r="C59" s="32">
        <v>2235</v>
      </c>
      <c r="D59" s="29">
        <v>2558</v>
      </c>
      <c r="E59" s="17">
        <f>D59/B59*100-100</f>
        <v>-1.57752981916121</v>
      </c>
      <c r="F59" s="17">
        <f t="shared" si="10"/>
        <v>14.4519015659955</v>
      </c>
    </row>
    <row r="60" s="1" customFormat="1" ht="13.5" customHeight="1" spans="1:6">
      <c r="A60" s="31" t="s">
        <v>64</v>
      </c>
      <c r="B60" s="29">
        <v>7628</v>
      </c>
      <c r="C60" s="32">
        <v>8830</v>
      </c>
      <c r="D60" s="29">
        <v>9014</v>
      </c>
      <c r="E60" s="16">
        <f t="shared" si="8"/>
        <v>18.1699003670687</v>
      </c>
      <c r="F60" s="17">
        <f t="shared" si="10"/>
        <v>2.08380520951303</v>
      </c>
    </row>
    <row r="61" s="1" customFormat="1" ht="13.5" customHeight="1" spans="1:6">
      <c r="A61" s="31" t="s">
        <v>65</v>
      </c>
      <c r="B61" s="29"/>
      <c r="C61" s="32"/>
      <c r="D61" s="29">
        <v>0</v>
      </c>
      <c r="E61" s="16"/>
      <c r="F61" s="17"/>
    </row>
    <row r="62" s="1" customFormat="1" ht="13.5" customHeight="1" spans="1:6">
      <c r="A62" s="31" t="s">
        <v>66</v>
      </c>
      <c r="B62" s="29"/>
      <c r="C62" s="32">
        <v>784</v>
      </c>
      <c r="D62" s="29">
        <v>850</v>
      </c>
      <c r="E62" s="16"/>
      <c r="F62" s="16">
        <f t="shared" ref="F62:F65" si="11">D62/C62*100-100</f>
        <v>8.41836734693877</v>
      </c>
    </row>
    <row r="63" s="1" customFormat="1" ht="13.5" customHeight="1" spans="1:6">
      <c r="A63" s="31" t="s">
        <v>67</v>
      </c>
      <c r="B63" s="29">
        <v>25753</v>
      </c>
      <c r="C63" s="32">
        <v>14870</v>
      </c>
      <c r="D63" s="29">
        <v>14821</v>
      </c>
      <c r="E63" s="17">
        <f t="shared" si="8"/>
        <v>-42.4494233681513</v>
      </c>
      <c r="F63" s="17">
        <f t="shared" si="11"/>
        <v>-0.329522528581037</v>
      </c>
    </row>
    <row r="64" s="1" customFormat="1" ht="13.5" customHeight="1" spans="1:6">
      <c r="A64" s="31" t="s">
        <v>68</v>
      </c>
      <c r="B64" s="29">
        <v>14589</v>
      </c>
      <c r="C64" s="32">
        <v>13295</v>
      </c>
      <c r="D64" s="29">
        <v>14614</v>
      </c>
      <c r="E64" s="17">
        <f t="shared" si="8"/>
        <v>0.171361985057231</v>
      </c>
      <c r="F64" s="17">
        <f t="shared" si="11"/>
        <v>9.92102294095525</v>
      </c>
    </row>
    <row r="65" s="1" customFormat="1" ht="13.5" customHeight="1" spans="1:6">
      <c r="A65" s="31" t="s">
        <v>69</v>
      </c>
      <c r="B65" s="29"/>
      <c r="C65" s="32">
        <v>725</v>
      </c>
      <c r="D65" s="29">
        <v>800</v>
      </c>
      <c r="E65" s="17"/>
      <c r="F65" s="16">
        <f t="shared" si="11"/>
        <v>10.3448275862069</v>
      </c>
    </row>
    <row r="66" s="1" customFormat="1" ht="13.5" customHeight="1" spans="1:6">
      <c r="A66" s="31" t="s">
        <v>70</v>
      </c>
      <c r="B66" s="29"/>
      <c r="C66" s="32"/>
      <c r="D66" s="29">
        <v>0</v>
      </c>
      <c r="E66" s="17"/>
      <c r="F66" s="17"/>
    </row>
    <row r="67" s="1" customFormat="1" ht="13.5" customHeight="1" spans="1:6">
      <c r="A67" s="31" t="s">
        <v>71</v>
      </c>
      <c r="B67" s="29">
        <v>9844</v>
      </c>
      <c r="C67" s="32">
        <v>12774</v>
      </c>
      <c r="D67" s="29">
        <v>13626</v>
      </c>
      <c r="E67" s="17">
        <f>D67/B67*100-100</f>
        <v>38.4193417310036</v>
      </c>
      <c r="F67" s="17">
        <f>D67/C67*100-100</f>
        <v>6.66979802724283</v>
      </c>
    </row>
    <row r="68" s="1" customFormat="1" ht="13.5" customHeight="1" spans="1:6">
      <c r="A68" s="31" t="s">
        <v>72</v>
      </c>
      <c r="B68" s="29"/>
      <c r="C68" s="32">
        <v>217</v>
      </c>
      <c r="D68" s="29">
        <v>0</v>
      </c>
      <c r="E68" s="17"/>
      <c r="F68" s="16">
        <f>D68/C68*100-100</f>
        <v>-100</v>
      </c>
    </row>
    <row r="69" s="1" customFormat="1" ht="13.5" customHeight="1" spans="1:6">
      <c r="A69" s="31" t="s">
        <v>73</v>
      </c>
      <c r="B69" s="29"/>
      <c r="C69" s="32"/>
      <c r="D69" s="29">
        <v>0</v>
      </c>
      <c r="E69" s="17"/>
      <c r="F69" s="17"/>
    </row>
    <row r="70" s="1" customFormat="1" ht="13.5" customHeight="1" spans="1:6">
      <c r="A70" s="31" t="s">
        <v>74</v>
      </c>
      <c r="B70" s="29"/>
      <c r="C70" s="32"/>
      <c r="D70" s="29">
        <v>0</v>
      </c>
      <c r="E70" s="17"/>
      <c r="F70" s="17"/>
    </row>
    <row r="71" s="1" customFormat="1" ht="13.5" customHeight="1" spans="1:6">
      <c r="A71" s="31" t="s">
        <v>75</v>
      </c>
      <c r="B71" s="29"/>
      <c r="C71" s="32"/>
      <c r="D71" s="29">
        <v>0</v>
      </c>
      <c r="E71" s="17"/>
      <c r="F71" s="17"/>
    </row>
    <row r="72" s="1" customFormat="1" ht="13.5" customHeight="1" spans="1:6">
      <c r="A72" s="31" t="s">
        <v>76</v>
      </c>
      <c r="B72" s="29"/>
      <c r="C72" s="32"/>
      <c r="D72" s="29">
        <v>0</v>
      </c>
      <c r="E72" s="17"/>
      <c r="F72" s="17"/>
    </row>
    <row r="73" s="1" customFormat="1" ht="13.5" customHeight="1" spans="1:6">
      <c r="A73" s="31" t="s">
        <v>77</v>
      </c>
      <c r="B73" s="29">
        <v>4637</v>
      </c>
      <c r="C73" s="32">
        <v>2217</v>
      </c>
      <c r="D73" s="29">
        <v>2300</v>
      </c>
      <c r="E73" s="17">
        <f t="shared" ref="E73:E79" si="12">D73/B73*100-100</f>
        <v>-50.398964847962</v>
      </c>
      <c r="F73" s="17">
        <f>D73/C73*100-100</f>
        <v>3.74379792512404</v>
      </c>
    </row>
    <row r="74" s="1" customFormat="1" ht="13.5" customHeight="1" spans="1:6">
      <c r="A74" s="31" t="s">
        <v>78</v>
      </c>
      <c r="B74" s="29"/>
      <c r="C74" s="32"/>
      <c r="D74" s="29">
        <v>0</v>
      </c>
      <c r="E74" s="17"/>
      <c r="F74" s="17"/>
    </row>
    <row r="75" s="1" customFormat="1" ht="13.5" customHeight="1" spans="1:6">
      <c r="A75" s="34" t="s">
        <v>79</v>
      </c>
      <c r="B75" s="29"/>
      <c r="C75" s="32">
        <v>367</v>
      </c>
      <c r="D75" s="29">
        <v>0</v>
      </c>
      <c r="E75" s="17"/>
      <c r="F75" s="17"/>
    </row>
    <row r="76" s="1" customFormat="1" ht="13.5" customHeight="1" spans="1:6">
      <c r="A76" s="31" t="s">
        <v>80</v>
      </c>
      <c r="B76" s="29"/>
      <c r="C76" s="32"/>
      <c r="D76" s="29">
        <v>0</v>
      </c>
      <c r="E76" s="17"/>
      <c r="F76" s="16"/>
    </row>
    <row r="77" s="1" customFormat="1" ht="13.5" customHeight="1" spans="1:6">
      <c r="A77" s="31" t="s">
        <v>81</v>
      </c>
      <c r="B77" s="29">
        <v>1640</v>
      </c>
      <c r="C77" s="32">
        <v>1558</v>
      </c>
      <c r="D77" s="29">
        <v>1714</v>
      </c>
      <c r="E77" s="17">
        <f t="shared" si="12"/>
        <v>4.51219512195122</v>
      </c>
      <c r="F77" s="17">
        <f t="shared" ref="F77:F79" si="13">D77/C77*100-100</f>
        <v>10.012836970475</v>
      </c>
    </row>
    <row r="78" s="1" customFormat="1" ht="13.5" customHeight="1" spans="1:6">
      <c r="A78" s="31" t="s">
        <v>82</v>
      </c>
      <c r="B78" s="33">
        <f>SUM(B79:B99)</f>
        <v>22885</v>
      </c>
      <c r="C78" s="35">
        <f>SUM(C79:C99)</f>
        <v>28287</v>
      </c>
      <c r="D78" s="35">
        <f>SUM(D79:D99)</f>
        <v>28933</v>
      </c>
      <c r="E78" s="17">
        <f t="shared" si="12"/>
        <v>26.4277911295608</v>
      </c>
      <c r="F78" s="17">
        <f t="shared" si="13"/>
        <v>2.28373457772122</v>
      </c>
    </row>
    <row r="79" s="1" customFormat="1" ht="13.5" customHeight="1" spans="1:6">
      <c r="A79" s="31" t="s">
        <v>83</v>
      </c>
      <c r="B79" s="29">
        <v>9</v>
      </c>
      <c r="C79" s="32">
        <v>121</v>
      </c>
      <c r="D79" s="29">
        <v>15</v>
      </c>
      <c r="E79" s="17">
        <f t="shared" si="12"/>
        <v>66.6666666666667</v>
      </c>
      <c r="F79" s="17">
        <f t="shared" si="13"/>
        <v>-87.603305785124</v>
      </c>
    </row>
    <row r="80" s="1" customFormat="1" ht="13.5" customHeight="1" spans="1:6">
      <c r="A80" s="31" t="s">
        <v>84</v>
      </c>
      <c r="B80" s="29"/>
      <c r="C80" s="32">
        <v>0</v>
      </c>
      <c r="D80" s="29">
        <v>0</v>
      </c>
      <c r="E80" s="17"/>
      <c r="F80" s="17"/>
    </row>
    <row r="81" s="1" customFormat="1" ht="13.5" customHeight="1" spans="1:6">
      <c r="A81" s="31" t="s">
        <v>85</v>
      </c>
      <c r="B81" s="29"/>
      <c r="C81" s="32">
        <v>0</v>
      </c>
      <c r="D81" s="29">
        <v>0</v>
      </c>
      <c r="E81" s="17"/>
      <c r="F81" s="17"/>
    </row>
    <row r="82" s="1" customFormat="1" ht="13.5" customHeight="1" spans="1:6">
      <c r="A82" s="31" t="s">
        <v>86</v>
      </c>
      <c r="B82" s="29">
        <v>255</v>
      </c>
      <c r="C82" s="32">
        <v>1673</v>
      </c>
      <c r="D82" s="29">
        <v>1700</v>
      </c>
      <c r="E82" s="17"/>
      <c r="F82" s="16">
        <f t="shared" ref="F82:F93" si="14">D82/C82*100-100</f>
        <v>1.61386730424387</v>
      </c>
    </row>
    <row r="83" s="1" customFormat="1" ht="13.5" customHeight="1" spans="1:6">
      <c r="A83" s="31" t="s">
        <v>87</v>
      </c>
      <c r="B83" s="29">
        <v>2224</v>
      </c>
      <c r="C83" s="32">
        <v>1912</v>
      </c>
      <c r="D83" s="29">
        <v>1950</v>
      </c>
      <c r="E83" s="16">
        <f t="shared" ref="E83:E88" si="15">D83/B83*100-100</f>
        <v>-12.3201438848921</v>
      </c>
      <c r="F83" s="17">
        <f t="shared" si="14"/>
        <v>1.98744769874477</v>
      </c>
    </row>
    <row r="84" s="1" customFormat="1" ht="13.5" customHeight="1" spans="1:6">
      <c r="A84" s="31" t="s">
        <v>88</v>
      </c>
      <c r="B84" s="29"/>
      <c r="C84" s="32">
        <v>246</v>
      </c>
      <c r="D84" s="29">
        <v>200</v>
      </c>
      <c r="E84" s="17"/>
      <c r="F84" s="16">
        <f t="shared" si="14"/>
        <v>-18.6991869918699</v>
      </c>
    </row>
    <row r="85" s="1" customFormat="1" ht="13.5" customHeight="1" spans="1:6">
      <c r="A85" s="31" t="s">
        <v>89</v>
      </c>
      <c r="B85" s="29"/>
      <c r="C85" s="32">
        <v>438</v>
      </c>
      <c r="D85" s="29">
        <v>400</v>
      </c>
      <c r="E85" s="17"/>
      <c r="F85" s="16">
        <f t="shared" si="14"/>
        <v>-8.67579908675799</v>
      </c>
    </row>
    <row r="86" s="1" customFormat="1" ht="13.5" customHeight="1" spans="1:6">
      <c r="A86" s="31" t="s">
        <v>90</v>
      </c>
      <c r="B86" s="29">
        <v>1588</v>
      </c>
      <c r="C86" s="32">
        <v>1746</v>
      </c>
      <c r="D86" s="29">
        <v>1965</v>
      </c>
      <c r="E86" s="17">
        <f t="shared" si="15"/>
        <v>23.7405541561713</v>
      </c>
      <c r="F86" s="17">
        <f t="shared" si="14"/>
        <v>12.5429553264605</v>
      </c>
    </row>
    <row r="87" s="1" customFormat="1" ht="13.5" customHeight="1" spans="1:6">
      <c r="A87" s="31" t="s">
        <v>91</v>
      </c>
      <c r="B87" s="29">
        <v>695</v>
      </c>
      <c r="C87" s="32">
        <v>963</v>
      </c>
      <c r="D87" s="29">
        <v>908</v>
      </c>
      <c r="E87" s="17">
        <f t="shared" si="15"/>
        <v>30.6474820143885</v>
      </c>
      <c r="F87" s="17">
        <f t="shared" si="14"/>
        <v>-5.71131879543094</v>
      </c>
    </row>
    <row r="88" s="1" customFormat="1" ht="13.5" customHeight="1" spans="1:6">
      <c r="A88" s="31" t="s">
        <v>92</v>
      </c>
      <c r="B88" s="29">
        <v>500</v>
      </c>
      <c r="C88" s="32">
        <v>2272</v>
      </c>
      <c r="D88" s="29">
        <v>2823</v>
      </c>
      <c r="E88" s="17">
        <f t="shared" si="15"/>
        <v>464.6</v>
      </c>
      <c r="F88" s="17">
        <f t="shared" si="14"/>
        <v>24.2517605633803</v>
      </c>
    </row>
    <row r="89" s="1" customFormat="1" ht="13.5" customHeight="1" spans="1:6">
      <c r="A89" s="31" t="s">
        <v>93</v>
      </c>
      <c r="B89" s="29"/>
      <c r="C89" s="32">
        <v>1491</v>
      </c>
      <c r="D89" s="29">
        <v>250</v>
      </c>
      <c r="E89" s="17"/>
      <c r="F89" s="16">
        <f t="shared" si="14"/>
        <v>-83.232729711603</v>
      </c>
    </row>
    <row r="90" s="1" customFormat="1" ht="13.5" customHeight="1" spans="1:6">
      <c r="A90" s="31" t="s">
        <v>94</v>
      </c>
      <c r="B90" s="29">
        <v>13350</v>
      </c>
      <c r="C90" s="32">
        <v>7521</v>
      </c>
      <c r="D90" s="29">
        <v>8843</v>
      </c>
      <c r="E90" s="17">
        <f t="shared" ref="E90:E93" si="16">D90/B90*100-100</f>
        <v>-33.7602996254682</v>
      </c>
      <c r="F90" s="16">
        <f t="shared" si="14"/>
        <v>17.5774498072065</v>
      </c>
    </row>
    <row r="91" s="1" customFormat="1" ht="13.5" customHeight="1" spans="1:6">
      <c r="A91" s="31" t="s">
        <v>95</v>
      </c>
      <c r="B91" s="29">
        <v>450</v>
      </c>
      <c r="C91" s="32">
        <v>1756</v>
      </c>
      <c r="D91" s="29">
        <v>1800</v>
      </c>
      <c r="E91" s="16">
        <f t="shared" si="16"/>
        <v>300</v>
      </c>
      <c r="F91" s="17">
        <f t="shared" si="14"/>
        <v>2.50569476082005</v>
      </c>
    </row>
    <row r="92" s="1" customFormat="1" ht="13.5" customHeight="1" spans="1:6">
      <c r="A92" s="31" t="s">
        <v>96</v>
      </c>
      <c r="B92" s="29">
        <v>350</v>
      </c>
      <c r="C92" s="32">
        <v>723</v>
      </c>
      <c r="D92" s="29">
        <v>700</v>
      </c>
      <c r="E92" s="17">
        <f t="shared" si="16"/>
        <v>100</v>
      </c>
      <c r="F92" s="17">
        <f t="shared" si="14"/>
        <v>-3.18118948824343</v>
      </c>
    </row>
    <row r="93" s="1" customFormat="1" ht="13.5" customHeight="1" spans="1:6">
      <c r="A93" s="31" t="s">
        <v>97</v>
      </c>
      <c r="B93" s="29">
        <v>150</v>
      </c>
      <c r="C93" s="32">
        <v>144</v>
      </c>
      <c r="D93" s="29">
        <v>0</v>
      </c>
      <c r="E93" s="16">
        <f t="shared" si="16"/>
        <v>-100</v>
      </c>
      <c r="F93" s="17">
        <f t="shared" si="14"/>
        <v>-100</v>
      </c>
    </row>
    <row r="94" s="1" customFormat="1" ht="13.5" customHeight="1" spans="1:6">
      <c r="A94" s="31" t="s">
        <v>98</v>
      </c>
      <c r="B94" s="29"/>
      <c r="C94" s="32">
        <v>32</v>
      </c>
      <c r="D94" s="29">
        <v>0</v>
      </c>
      <c r="E94" s="17"/>
      <c r="F94" s="17"/>
    </row>
    <row r="95" s="1" customFormat="1" ht="13.5" customHeight="1" spans="1:6">
      <c r="A95" s="31" t="s">
        <v>99</v>
      </c>
      <c r="B95" s="29">
        <v>250</v>
      </c>
      <c r="C95" s="32">
        <v>3</v>
      </c>
      <c r="D95" s="29">
        <v>0</v>
      </c>
      <c r="E95" s="17">
        <f t="shared" ref="E95:E100" si="17">D95/B95*100-100</f>
        <v>-100</v>
      </c>
      <c r="F95" s="17">
        <f t="shared" ref="F95:F100" si="18">D95/C95*100-100</f>
        <v>-100</v>
      </c>
    </row>
    <row r="96" s="1" customFormat="1" ht="13.5" customHeight="1" spans="1:6">
      <c r="A96" s="31" t="s">
        <v>100</v>
      </c>
      <c r="B96" s="29">
        <v>3064</v>
      </c>
      <c r="C96" s="32">
        <v>6541</v>
      </c>
      <c r="D96" s="29">
        <v>6779</v>
      </c>
      <c r="E96" s="17">
        <f t="shared" si="17"/>
        <v>121.246736292428</v>
      </c>
      <c r="F96" s="17">
        <f t="shared" si="18"/>
        <v>3.63858737196148</v>
      </c>
    </row>
    <row r="97" s="1" customFormat="1" ht="13.5" customHeight="1" spans="1:6">
      <c r="A97" s="31" t="s">
        <v>101</v>
      </c>
      <c r="B97" s="29"/>
      <c r="C97" s="32">
        <v>0</v>
      </c>
      <c r="D97" s="29">
        <v>0</v>
      </c>
      <c r="E97" s="17"/>
      <c r="F97" s="16"/>
    </row>
    <row r="98" s="1" customFormat="1" ht="13.5" customHeight="1" spans="1:6">
      <c r="A98" s="36" t="s">
        <v>102</v>
      </c>
      <c r="B98" s="29"/>
      <c r="C98" s="32">
        <v>665</v>
      </c>
      <c r="D98" s="29">
        <v>600</v>
      </c>
      <c r="E98" s="17"/>
      <c r="F98" s="16"/>
    </row>
    <row r="99" s="1" customFormat="1" ht="13.5" customHeight="1" spans="1:6">
      <c r="A99" s="31" t="s">
        <v>103</v>
      </c>
      <c r="B99" s="29"/>
      <c r="C99" s="33">
        <v>40</v>
      </c>
      <c r="D99" s="29">
        <v>0</v>
      </c>
      <c r="E99" s="16"/>
      <c r="F99" s="16">
        <f t="shared" si="18"/>
        <v>-100</v>
      </c>
    </row>
    <row r="100" s="1" customFormat="1" ht="13.5" customHeight="1" spans="1:6">
      <c r="A100" s="26" t="s">
        <v>104</v>
      </c>
      <c r="B100" s="28">
        <v>4388</v>
      </c>
      <c r="C100" s="27">
        <v>4388</v>
      </c>
      <c r="D100" s="29">
        <v>4299</v>
      </c>
      <c r="E100" s="17">
        <f t="shared" si="17"/>
        <v>-2.02825888787602</v>
      </c>
      <c r="F100" s="17">
        <f t="shared" si="18"/>
        <v>-2.02825888787602</v>
      </c>
    </row>
    <row r="101" s="1" customFormat="1" ht="13.5" customHeight="1" spans="1:6">
      <c r="A101" s="26" t="s">
        <v>105</v>
      </c>
      <c r="B101" s="28"/>
      <c r="C101" s="27"/>
      <c r="D101" s="29"/>
      <c r="E101" s="17"/>
      <c r="F101" s="16"/>
    </row>
    <row r="102" s="1" customFormat="1" ht="13.5" customHeight="1" spans="1:6">
      <c r="A102" s="26" t="s">
        <v>106</v>
      </c>
      <c r="B102" s="25">
        <f>SUM(B103:B106)</f>
        <v>24837</v>
      </c>
      <c r="C102" s="25">
        <f>SUM(C103:C106)</f>
        <v>31345</v>
      </c>
      <c r="D102" s="25">
        <f>SUM(D103:D106)</f>
        <v>45077</v>
      </c>
      <c r="E102" s="17">
        <f>D102/B102*100-100</f>
        <v>81.4913234287555</v>
      </c>
      <c r="F102" s="17">
        <f t="shared" ref="F102:F106" si="19">D102/C102*100-100</f>
        <v>43.8092199712873</v>
      </c>
    </row>
    <row r="103" s="1" customFormat="1" ht="13.5" customHeight="1" spans="1:6">
      <c r="A103" s="26" t="s">
        <v>107</v>
      </c>
      <c r="B103" s="29">
        <v>3200</v>
      </c>
      <c r="C103" s="27">
        <v>3400</v>
      </c>
      <c r="D103" s="29">
        <v>2087</v>
      </c>
      <c r="E103" s="17">
        <f>D103/B103*100-100</f>
        <v>-34.78125</v>
      </c>
      <c r="F103" s="17">
        <f t="shared" si="19"/>
        <v>-38.6176470588235</v>
      </c>
    </row>
    <row r="104" s="1" customFormat="1" ht="13.5" customHeight="1" spans="1:6">
      <c r="A104" s="26" t="s">
        <v>108</v>
      </c>
      <c r="B104" s="37">
        <v>21615</v>
      </c>
      <c r="C104" s="27">
        <v>14215</v>
      </c>
      <c r="D104" s="37">
        <v>37500</v>
      </c>
      <c r="E104" s="17"/>
      <c r="F104" s="17">
        <f t="shared" si="19"/>
        <v>163.805838902568</v>
      </c>
    </row>
    <row r="105" s="1" customFormat="1" ht="13.5" customHeight="1" spans="1:6">
      <c r="A105" s="26" t="s">
        <v>109</v>
      </c>
      <c r="B105" s="37">
        <v>22</v>
      </c>
      <c r="C105" s="27">
        <v>5141</v>
      </c>
      <c r="D105" s="37">
        <v>5490</v>
      </c>
      <c r="E105" s="17"/>
      <c r="F105" s="17">
        <f t="shared" si="19"/>
        <v>6.78856253647152</v>
      </c>
    </row>
    <row r="106" s="1" customFormat="1" ht="13.5" customHeight="1" spans="1:6">
      <c r="A106" s="26" t="s">
        <v>110</v>
      </c>
      <c r="B106" s="29"/>
      <c r="C106" s="27">
        <v>8589</v>
      </c>
      <c r="D106" s="29">
        <v>0</v>
      </c>
      <c r="E106" s="17"/>
      <c r="F106" s="16">
        <f t="shared" si="19"/>
        <v>-100</v>
      </c>
    </row>
    <row r="107" s="1" customFormat="1" ht="13.5" customHeight="1" spans="1:6">
      <c r="A107" s="38" t="s">
        <v>111</v>
      </c>
      <c r="B107" s="39"/>
      <c r="C107" s="40"/>
      <c r="D107" s="41"/>
      <c r="E107" s="17"/>
      <c r="F107" s="17"/>
    </row>
    <row r="108" s="1" customFormat="1" ht="13.5" customHeight="1" spans="1:6">
      <c r="A108" s="26" t="s">
        <v>112</v>
      </c>
      <c r="B108" s="28">
        <v>15100</v>
      </c>
      <c r="C108" s="27">
        <v>31020</v>
      </c>
      <c r="D108" s="29">
        <v>15000</v>
      </c>
      <c r="E108" s="17">
        <f>D108/B108*100-100</f>
        <v>-0.662251655629149</v>
      </c>
      <c r="F108" s="17">
        <f>D108/C108*100-100</f>
        <v>-51.6441005802708</v>
      </c>
    </row>
    <row r="109" s="1" customFormat="1" ht="13.5" customHeight="1" spans="1:6">
      <c r="A109" s="26" t="s">
        <v>113</v>
      </c>
      <c r="B109" s="28"/>
      <c r="C109" s="25"/>
      <c r="D109" s="29"/>
      <c r="E109" s="17"/>
      <c r="F109" s="17"/>
    </row>
    <row r="110" s="1" customFormat="1" ht="13.5" customHeight="1" spans="1:6">
      <c r="A110" s="42"/>
      <c r="B110" s="43"/>
      <c r="C110" s="44"/>
      <c r="D110" s="45"/>
      <c r="E110" s="17"/>
      <c r="F110" s="17"/>
    </row>
    <row r="111" s="1" customFormat="1" ht="13.5" customHeight="1" spans="1:6">
      <c r="A111" s="46" t="s">
        <v>114</v>
      </c>
      <c r="B111" s="45">
        <f>SUM(B31,B33)</f>
        <v>320800</v>
      </c>
      <c r="C111" s="45">
        <f>SUM(C31,C33)</f>
        <v>357252</v>
      </c>
      <c r="D111" s="45">
        <f>SUM(D31,D33)</f>
        <v>348012</v>
      </c>
      <c r="E111" s="17">
        <f>D111/B111*100-100</f>
        <v>8.48254364089776</v>
      </c>
      <c r="F111" s="17">
        <f>D111/C111*100-100</f>
        <v>-2.58640959322831</v>
      </c>
    </row>
    <row r="112" spans="3:5">
      <c r="C112" s="47"/>
      <c r="D112" s="47"/>
      <c r="E112" s="47"/>
    </row>
    <row r="113" spans="3:5">
      <c r="C113" s="47"/>
      <c r="D113" s="47"/>
      <c r="E113" s="47"/>
    </row>
    <row r="114" spans="3:5">
      <c r="C114" s="47"/>
      <c r="D114" s="47"/>
      <c r="E114" s="47"/>
    </row>
    <row r="115" spans="3:5">
      <c r="C115" s="47"/>
      <c r="D115" s="47"/>
      <c r="E115" s="47"/>
    </row>
    <row r="116" spans="3:5">
      <c r="C116" s="47"/>
      <c r="D116" s="47"/>
      <c r="E116" s="47"/>
    </row>
    <row r="117" spans="3:5">
      <c r="C117" s="47"/>
      <c r="D117" s="47"/>
      <c r="E117" s="47"/>
    </row>
    <row r="118" spans="3:5">
      <c r="C118" s="47"/>
      <c r="D118" s="47"/>
      <c r="E118" s="47"/>
    </row>
    <row r="119" spans="3:5">
      <c r="C119" s="47"/>
      <c r="D119" s="47"/>
      <c r="E119" s="47"/>
    </row>
    <row r="120" spans="3:5">
      <c r="C120" s="47"/>
      <c r="D120" s="47"/>
      <c r="E120" s="47"/>
    </row>
    <row r="121" spans="3:5">
      <c r="C121" s="47"/>
      <c r="D121" s="47"/>
      <c r="E121" s="47"/>
    </row>
    <row r="122" spans="3:5">
      <c r="C122" s="47"/>
      <c r="D122" s="47"/>
      <c r="E122" s="47"/>
    </row>
    <row r="123" spans="3:5">
      <c r="C123" s="47"/>
      <c r="D123" s="47"/>
      <c r="E123" s="47"/>
    </row>
    <row r="124" spans="3:5">
      <c r="C124" s="47"/>
      <c r="D124" s="47"/>
      <c r="E124" s="47"/>
    </row>
    <row r="125" spans="3:5">
      <c r="C125" s="47"/>
      <c r="D125" s="47"/>
      <c r="E125" s="47"/>
    </row>
    <row r="126" spans="3:5">
      <c r="C126" s="47"/>
      <c r="D126" s="47"/>
      <c r="E126" s="47"/>
    </row>
    <row r="127" spans="3:5">
      <c r="C127" s="47"/>
      <c r="D127" s="47"/>
      <c r="E127" s="47"/>
    </row>
    <row r="128" spans="3:5">
      <c r="C128" s="47"/>
      <c r="D128" s="47"/>
      <c r="E128" s="47"/>
    </row>
    <row r="129" spans="3:5">
      <c r="C129" s="47"/>
      <c r="D129" s="47"/>
      <c r="E129" s="47"/>
    </row>
    <row r="130" spans="3:5">
      <c r="C130" s="47"/>
      <c r="D130" s="47"/>
      <c r="E130" s="47"/>
    </row>
  </sheetData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338888888888889" right="0.338888888888889" top="0.669444444444445" bottom="0.747916666666667" header="0.313888888888889" footer="0.313888888888889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全县一般公共预算收入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中国美</cp:lastModifiedBy>
  <dcterms:created xsi:type="dcterms:W3CDTF">2018-02-12T05:33:00Z</dcterms:created>
  <dcterms:modified xsi:type="dcterms:W3CDTF">2021-04-07T07:53:40Z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