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全县一般公共预算收入" sheetId="1" r:id="rId1"/>
  </sheets>
  <definedNames>
    <definedName name="_xlnm._FilterDatabase" localSheetId="0" hidden="1">全县一般公共预算收入!$A$4:$F$111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全县一般公共预算收入!$A$1:$F$111</definedName>
    <definedName name="_xlnm.Print_Titles" localSheetId="0">全县一般公共预算收入!$1:$4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<sst xmlns="http://schemas.openxmlformats.org/spreadsheetml/2006/main" count="115" uniqueCount="115">
  <si>
    <t>2023年宜丰县一般公共预算收入安排情况表</t>
  </si>
  <si>
    <t>编制单位：宜丰县财政局</t>
  </si>
  <si>
    <t>单位：万元</t>
  </si>
  <si>
    <t>收  入  项  目</t>
  </si>
  <si>
    <t>2022年预算数</t>
  </si>
  <si>
    <t>2022年执行数</t>
  </si>
  <si>
    <t>2023年预算数</t>
  </si>
  <si>
    <t>2023年预算数与上年比较</t>
  </si>
  <si>
    <t>与2022年预算数增减%</t>
  </si>
  <si>
    <t>与2022年执行数增减%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</si>
  <si>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</si>
  <si>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</si>
  <si>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</si>
  <si>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</si>
  <si>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</si>
  <si>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</si>
  <si>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</si>
  <si>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</si>
  <si>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</si>
  <si>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</si>
  <si>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</si>
  <si>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</si>
  <si>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</si>
  <si>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</si>
  <si>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</si>
  <si>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</si>
  <si>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</si>
  <si>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</si>
  <si>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</si>
  <si>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</si>
  <si>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</si>
  <si>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</si>
  <si>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</si>
  <si>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</si>
  <si>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</si>
  <si>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</si>
  <si>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</si>
  <si>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</si>
  <si>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</si>
  <si>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</si>
  <si>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</si>
  <si>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</si>
  <si>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</si>
  <si>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</si>
  <si>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</si>
  <si>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</si>
  <si>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</si>
  <si>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</si>
  <si>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</si>
  <si>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</si>
  <si>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</si>
  <si>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</si>
  <si>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</si>
  <si>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</si>
  <si>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</si>
  <si>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</si>
  <si>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</si>
  <si>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</si>
  <si>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</si>
  <si>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</si>
  <si>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  </t>
  </si>
  <si>
    <t xml:space="preserve">      外交共同财政事权转移支付收入  </t>
  </si>
  <si>
    <t xml:space="preserve">      国防共同财政事权转移支付收入  </t>
  </si>
  <si>
    <t xml:space="preserve">      公共安全共同财政事权转移支付收入  </t>
  </si>
  <si>
    <t xml:space="preserve">      教育共同财政事权转移支付收入  </t>
  </si>
  <si>
    <t xml:space="preserve">      科学技术共同财政事权转移支付收入  </t>
  </si>
  <si>
    <t xml:space="preserve">      文化旅游体育与传媒共同财政事权转移支付收入  </t>
  </si>
  <si>
    <t xml:space="preserve">      社会保障和就业共同财政事权转移支付收入  </t>
  </si>
  <si>
    <t xml:space="preserve">      卫生健康共同财政事权转移支付收入  </t>
  </si>
  <si>
    <t xml:space="preserve">      节能环保共同财政事权转移支付收入  </t>
  </si>
  <si>
    <t xml:space="preserve">      城乡社区共同财政事权转移支付收入  </t>
  </si>
  <si>
    <t xml:space="preserve">      农林水共同财政事权转移支付收入  </t>
  </si>
  <si>
    <t xml:space="preserve">      交通运输共同财政事权转移支付收入  </t>
  </si>
  <si>
    <t xml:space="preserve">      资源勘探信息等共同财政事权转移支付收入  </t>
  </si>
  <si>
    <t xml:space="preserve">      商业服务业等共同财政事权转移支付收入  </t>
  </si>
  <si>
    <t xml:space="preserve">      金融共同财政事权转移支付收入  </t>
  </si>
  <si>
    <t xml:space="preserve">      自然资源海洋气象等共同财政事权转移支付收入  </t>
  </si>
  <si>
    <t xml:space="preserve">      住房保障共同财政事权转移支付收入  </t>
  </si>
  <si>
    <t xml:space="preserve">      粮油物资储备共同财政事权转移支付收入  </t>
  </si>
  <si>
    <t xml:space="preserve">      灾害防治及应急管理共同财政事权转移支付收入</t>
  </si>
  <si>
    <t xml:space="preserve">      其他共同财政事权转移支付收入  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</si>
  <si>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</si>
  <si>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</si>
  <si>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</si>
  <si>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</si>
  <si>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</si>
  <si>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</si>
  <si>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</si>
  <si>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</si>
  <si>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</si>
  <si>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</si>
  <si>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</si>
  <si>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</si>
  <si>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</si>
  <si>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</si>
  <si>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</si>
  <si>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</si>
  <si>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</si>
  <si>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</si>
  <si>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</si>
  <si>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</si>
  <si>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</si>
  <si>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</si>
  <si>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</si>
  <si>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</si>
  <si>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待偿债置换一般债券上年结余</t>
  </si>
  <si>
    <t xml:space="preserve">  调入资金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</si>
  <si>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调入</t>
    </r>
    <r>
      <rPr>
        <sz val="11"/>
        <rFont val="宋体"/>
        <charset val="134"/>
      </rPr>
      <t>预算稳定调节基金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</si>
  <si>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从政府性基金预算调入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</si>
  <si>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从国有资本经营预算调入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</si>
  <si>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从其他资金调入</t>
    </r>
  </si>
  <si>
    <t xml:space="preserve">  地方政府一般债务收入</t>
  </si>
  <si>
    <t xml:space="preserve">  地方政府一般债务转贷收入</t>
  </si>
  <si>
    <t xml:space="preserve">  接受其他地区援助收入</t>
  </si>
  <si>
    <t>收入总计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</si>
</sst>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7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177" fontId="3" fillId="0" borderId="1" xfId="39" applyNumberFormat="1" applyFont="1" applyFill="1" applyBorder="1" applyAlignment="1">
      <alignment horizontal="center" vertical="center" wrapText="1"/>
    </xf>
    <xf numFmtId="177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77" fontId="3" fillId="0" borderId="1" xfId="18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</xf>
    <xf numFmtId="177" fontId="3" fillId="0" borderId="1" xfId="18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177" fontId="3" fillId="0" borderId="1" xfId="18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1" xfId="18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 applyProtection="1">
      <alignment vertical="center" wrapText="1"/>
      <protection locked="0"/>
    </xf>
    <xf numFmtId="1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distributed" vertical="center" wrapText="1"/>
    </xf>
    <xf numFmtId="177" fontId="0" fillId="0" borderId="0" xfId="0" applyNumberFormat="1" applyFill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?鹎%U龡&amp;H齲_x0001_C铣_x0014__x0007__x0001__x0001_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?鹎%U龡&amp;H齲_x0001_C铣_x0014__x0007__x0001__x0001_" xfId="52"/>
    <cellStyle name="常规_2003年人大预算表（全省）" xfId="53"/>
    <cellStyle name="常规 10 2 2 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30"/>
  <sheetViews>
    <sheetView showZeros="0" tabSelected="1" workbookViewId="0">
      <pane xSplit="1" ySplit="4" topLeftCell="B92" activePane="bottomRight" state="frozen"/>
      <selection/>
      <selection pane="topRight"/>
      <selection pane="bottomLeft"/>
      <selection pane="bottomRight" activeCell="C108" sqref="C108:D108"/>
    </sheetView>
  </sheetViews>
  <sheetFormatPr defaultColWidth="9" defaultRowHeight="14.25" outlineLevelCol="6"/>
  <cols>
    <col min="1" max="1" width="47.375" style="1" customWidth="1"/>
    <col min="2" max="2" width="10" style="1" customWidth="1"/>
    <col min="3" max="3" width="10" style="2" customWidth="1"/>
    <col min="4" max="4" width="10" style="3" customWidth="1"/>
    <col min="5" max="5" width="12.375" style="3" customWidth="1"/>
    <col min="6" max="6" width="12.125" style="3" customWidth="1"/>
    <col min="7" max="16384" width="9" style="1"/>
  </cols>
  <sheetData>
    <row r="1" s="1" customFormat="1" ht="38.2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/>
      <c r="C2" s="6"/>
      <c r="D2" s="7"/>
      <c r="E2" s="7"/>
      <c r="F2" s="7" t="s">
        <v>2</v>
      </c>
    </row>
    <row r="3" s="1" customFormat="1" spans="1:7">
      <c r="A3" s="8" t="s">
        <v>3</v>
      </c>
      <c r="B3" s="9" t="s">
        <v>4</v>
      </c>
      <c r="C3" s="10" t="s">
        <v>5</v>
      </c>
      <c r="D3" s="10" t="s">
        <v>6</v>
      </c>
      <c r="E3" s="11" t="s">
        <v>7</v>
      </c>
      <c r="F3" s="12"/>
      <c r="G3" s="13"/>
    </row>
    <row r="4" s="1" customFormat="1" ht="27" spans="1:6">
      <c r="A4" s="8"/>
      <c r="B4" s="14"/>
      <c r="C4" s="10"/>
      <c r="D4" s="10"/>
      <c r="E4" s="10" t="s">
        <v>8</v>
      </c>
      <c r="F4" s="10" t="s">
        <v>9</v>
      </c>
    </row>
    <row r="5" s="1" customFormat="1" ht="13.5" customHeight="1" spans="1:6">
      <c r="A5" s="15" t="s">
        <v>10</v>
      </c>
      <c r="B5" s="16">
        <f>SUM(B6:B21)</f>
        <v>95712</v>
      </c>
      <c r="C5" s="16">
        <f>SUM(C6:C21)</f>
        <v>119576</v>
      </c>
      <c r="D5" s="16">
        <f>SUM(D6:D21)</f>
        <v>155000</v>
      </c>
      <c r="E5" s="17">
        <f>D5/B5*100-100</f>
        <v>61.9441658308258</v>
      </c>
      <c r="F5" s="17">
        <f>D5/C5*100-100</f>
        <v>29.6246738475948</v>
      </c>
    </row>
    <row r="6" s="1" customFormat="1" ht="13.5" customHeight="1" spans="1:6">
      <c r="A6" s="15" t="s">
        <v>11</v>
      </c>
      <c r="B6" s="18">
        <v>54894</v>
      </c>
      <c r="C6" s="16">
        <v>63052</v>
      </c>
      <c r="D6" s="18">
        <v>86700</v>
      </c>
      <c r="E6" s="17">
        <f>IFERROR(D6/B6*100-100,0)</f>
        <v>57.9407585528473</v>
      </c>
      <c r="F6" s="17">
        <f>IFERROR(D6/C6*100-100,0)</f>
        <v>37.5055509737994</v>
      </c>
    </row>
    <row r="7" s="1" customFormat="1" ht="13.5" customHeight="1" spans="1:6">
      <c r="A7" s="15" t="s">
        <v>12</v>
      </c>
      <c r="B7" s="18">
        <v>7221</v>
      </c>
      <c r="C7" s="16">
        <v>16082</v>
      </c>
      <c r="D7" s="18">
        <v>20045</v>
      </c>
      <c r="E7" s="17">
        <f>IFERROR(D7/B7*100-100,0)</f>
        <v>177.593131145271</v>
      </c>
      <c r="F7" s="17">
        <f t="shared" ref="F7:F30" si="0">IFERROR(D7/C7*100-100,0)</f>
        <v>24.6424574057953</v>
      </c>
    </row>
    <row r="8" s="1" customFormat="1" ht="13.5" customHeight="1" spans="1:6">
      <c r="A8" s="15" t="s">
        <v>13</v>
      </c>
      <c r="B8" s="18"/>
      <c r="C8" s="16"/>
      <c r="D8" s="18"/>
      <c r="E8" s="17">
        <f t="shared" ref="E8:E30" si="1">IFERROR(D8/B8*100-100,0)</f>
        <v>0</v>
      </c>
      <c r="F8" s="17">
        <f t="shared" si="0"/>
        <v>0</v>
      </c>
    </row>
    <row r="9" s="1" customFormat="1" ht="13.5" customHeight="1" spans="1:6">
      <c r="A9" s="15" t="s">
        <v>14</v>
      </c>
      <c r="B9" s="18">
        <v>1133</v>
      </c>
      <c r="C9" s="16">
        <v>988</v>
      </c>
      <c r="D9" s="18">
        <v>1200</v>
      </c>
      <c r="E9" s="17">
        <f t="shared" si="1"/>
        <v>5.91350397175641</v>
      </c>
      <c r="F9" s="17">
        <f t="shared" si="0"/>
        <v>21.4574898785425</v>
      </c>
    </row>
    <row r="10" s="1" customFormat="1" ht="13.5" customHeight="1" spans="1:6">
      <c r="A10" s="15" t="s">
        <v>15</v>
      </c>
      <c r="B10" s="18">
        <v>3090</v>
      </c>
      <c r="C10" s="16">
        <v>9994</v>
      </c>
      <c r="D10" s="18">
        <v>12795</v>
      </c>
      <c r="E10" s="17">
        <f t="shared" si="1"/>
        <v>314.077669902913</v>
      </c>
      <c r="F10" s="17">
        <f t="shared" si="0"/>
        <v>28.0268160896538</v>
      </c>
    </row>
    <row r="11" s="1" customFormat="1" ht="13.5" customHeight="1" spans="1:6">
      <c r="A11" s="15" t="s">
        <v>16</v>
      </c>
      <c r="B11" s="18">
        <v>7510</v>
      </c>
      <c r="C11" s="16">
        <v>9473</v>
      </c>
      <c r="D11" s="18">
        <v>10810</v>
      </c>
      <c r="E11" s="17">
        <f t="shared" si="1"/>
        <v>43.9414114513981</v>
      </c>
      <c r="F11" s="17">
        <f t="shared" si="0"/>
        <v>14.1137971075689</v>
      </c>
    </row>
    <row r="12" s="1" customFormat="1" ht="13.5" customHeight="1" spans="1:6">
      <c r="A12" s="15" t="s">
        <v>17</v>
      </c>
      <c r="B12" s="18">
        <v>1600</v>
      </c>
      <c r="C12" s="16">
        <v>1753</v>
      </c>
      <c r="D12" s="18">
        <v>2000</v>
      </c>
      <c r="E12" s="17">
        <f t="shared" si="1"/>
        <v>25</v>
      </c>
      <c r="F12" s="17">
        <f t="shared" si="0"/>
        <v>14.0901312036509</v>
      </c>
    </row>
    <row r="13" s="1" customFormat="1" ht="13.5" customHeight="1" spans="1:6">
      <c r="A13" s="15" t="s">
        <v>18</v>
      </c>
      <c r="B13" s="18">
        <v>1350</v>
      </c>
      <c r="C13" s="16">
        <v>1723</v>
      </c>
      <c r="D13" s="18">
        <v>1880</v>
      </c>
      <c r="E13" s="17">
        <f t="shared" si="1"/>
        <v>39.2592592592593</v>
      </c>
      <c r="F13" s="17">
        <f t="shared" si="0"/>
        <v>9.11201392919327</v>
      </c>
    </row>
    <row r="14" s="1" customFormat="1" ht="13.5" customHeight="1" spans="1:6">
      <c r="A14" s="15" t="s">
        <v>19</v>
      </c>
      <c r="B14" s="18">
        <v>5000</v>
      </c>
      <c r="C14" s="16">
        <v>4547</v>
      </c>
      <c r="D14" s="18">
        <v>5000</v>
      </c>
      <c r="E14" s="17">
        <f t="shared" si="1"/>
        <v>0</v>
      </c>
      <c r="F14" s="17">
        <f t="shared" si="0"/>
        <v>9.96261271167802</v>
      </c>
    </row>
    <row r="15" s="1" customFormat="1" ht="13.5" customHeight="1" spans="1:6">
      <c r="A15" s="15" t="s">
        <v>20</v>
      </c>
      <c r="B15" s="18">
        <v>2000</v>
      </c>
      <c r="C15" s="16">
        <v>3007</v>
      </c>
      <c r="D15" s="18">
        <v>3300</v>
      </c>
      <c r="E15" s="17">
        <f t="shared" si="1"/>
        <v>65</v>
      </c>
      <c r="F15" s="17">
        <f t="shared" si="0"/>
        <v>9.74393082806783</v>
      </c>
    </row>
    <row r="16" s="1" customFormat="1" ht="13.5" customHeight="1" spans="1:6">
      <c r="A16" s="15" t="s">
        <v>21</v>
      </c>
      <c r="B16" s="18">
        <v>1600</v>
      </c>
      <c r="C16" s="16">
        <v>1501</v>
      </c>
      <c r="D16" s="18">
        <v>1600</v>
      </c>
      <c r="E16" s="17">
        <f t="shared" si="1"/>
        <v>0</v>
      </c>
      <c r="F16" s="17">
        <f t="shared" si="0"/>
        <v>6.59560293137909</v>
      </c>
    </row>
    <row r="17" s="1" customFormat="1" ht="13.5" customHeight="1" spans="1:6">
      <c r="A17" s="15" t="s">
        <v>22</v>
      </c>
      <c r="B17" s="18">
        <v>500</v>
      </c>
      <c r="C17" s="16">
        <v>323</v>
      </c>
      <c r="D17" s="18">
        <v>400</v>
      </c>
      <c r="E17" s="17">
        <f t="shared" si="1"/>
        <v>-20</v>
      </c>
      <c r="F17" s="17">
        <f t="shared" si="0"/>
        <v>23.8390092879257</v>
      </c>
    </row>
    <row r="18" s="1" customFormat="1" ht="13.5" customHeight="1" spans="1:6">
      <c r="A18" s="15" t="s">
        <v>23</v>
      </c>
      <c r="B18" s="18">
        <v>9564</v>
      </c>
      <c r="C18" s="16">
        <v>6878</v>
      </c>
      <c r="D18" s="18">
        <v>9000</v>
      </c>
      <c r="E18" s="17">
        <f t="shared" si="1"/>
        <v>-5.89711417816812</v>
      </c>
      <c r="F18" s="17">
        <f t="shared" si="0"/>
        <v>30.8519918580983</v>
      </c>
    </row>
    <row r="19" s="1" customFormat="1" ht="13.5" customHeight="1" spans="1:6">
      <c r="A19" s="15" t="s">
        <v>24</v>
      </c>
      <c r="B19" s="18"/>
      <c r="C19" s="16"/>
      <c r="D19" s="18"/>
      <c r="E19" s="17">
        <f t="shared" si="1"/>
        <v>0</v>
      </c>
      <c r="F19" s="17">
        <f t="shared" si="0"/>
        <v>0</v>
      </c>
    </row>
    <row r="20" s="1" customFormat="1" ht="13.5" customHeight="1" spans="1:6">
      <c r="A20" s="15" t="s">
        <v>25</v>
      </c>
      <c r="B20" s="19">
        <v>250</v>
      </c>
      <c r="C20" s="16">
        <v>255</v>
      </c>
      <c r="D20" s="19">
        <v>270</v>
      </c>
      <c r="E20" s="17">
        <f t="shared" si="1"/>
        <v>8</v>
      </c>
      <c r="F20" s="17">
        <f t="shared" si="0"/>
        <v>5.88235294117648</v>
      </c>
    </row>
    <row r="21" s="1" customFormat="1" ht="13.5" customHeight="1" spans="1:6">
      <c r="A21" s="15" t="s">
        <v>26</v>
      </c>
      <c r="B21" s="19"/>
      <c r="C21" s="16"/>
      <c r="D21" s="19"/>
      <c r="E21" s="17">
        <f t="shared" si="1"/>
        <v>0</v>
      </c>
      <c r="F21" s="17">
        <f t="shared" si="0"/>
        <v>0</v>
      </c>
    </row>
    <row r="22" s="1" customFormat="1" ht="13.5" customHeight="1" spans="1:6">
      <c r="A22" s="15" t="s">
        <v>27</v>
      </c>
      <c r="B22" s="16">
        <f>SUM(B23:B30)</f>
        <v>38588</v>
      </c>
      <c r="C22" s="16">
        <f>SUM(C23:C30)</f>
        <v>54735</v>
      </c>
      <c r="D22" s="16">
        <f>SUM(D23:D30)</f>
        <v>45500</v>
      </c>
      <c r="E22" s="17">
        <f t="shared" si="1"/>
        <v>17.9123043433192</v>
      </c>
      <c r="F22" s="17">
        <f t="shared" si="0"/>
        <v>-16.8722024298895</v>
      </c>
    </row>
    <row r="23" s="1" customFormat="1" ht="13.5" customHeight="1" spans="1:6">
      <c r="A23" s="15" t="s">
        <v>28</v>
      </c>
      <c r="B23" s="18">
        <v>5100</v>
      </c>
      <c r="C23" s="16">
        <v>6774</v>
      </c>
      <c r="D23" s="18">
        <v>7600</v>
      </c>
      <c r="E23" s="17">
        <f t="shared" si="1"/>
        <v>49.0196078431373</v>
      </c>
      <c r="F23" s="17">
        <f t="shared" si="0"/>
        <v>12.1936817242397</v>
      </c>
    </row>
    <row r="24" s="1" customFormat="1" ht="13.5" customHeight="1" spans="1:6">
      <c r="A24" s="15" t="s">
        <v>29</v>
      </c>
      <c r="B24" s="18">
        <v>17688</v>
      </c>
      <c r="C24" s="16">
        <v>8255</v>
      </c>
      <c r="D24" s="18">
        <v>8300</v>
      </c>
      <c r="E24" s="17">
        <f t="shared" si="1"/>
        <v>-53.0755314337404</v>
      </c>
      <c r="F24" s="17">
        <f t="shared" si="0"/>
        <v>0.545124167171409</v>
      </c>
    </row>
    <row r="25" s="1" customFormat="1" ht="13.5" customHeight="1" spans="1:6">
      <c r="A25" s="15" t="s">
        <v>30</v>
      </c>
      <c r="B25" s="18">
        <v>8770</v>
      </c>
      <c r="C25" s="16">
        <v>10699</v>
      </c>
      <c r="D25" s="18">
        <v>10900</v>
      </c>
      <c r="E25" s="17">
        <f t="shared" si="1"/>
        <v>24.2873432155074</v>
      </c>
      <c r="F25" s="17">
        <f t="shared" si="0"/>
        <v>1.87868025049069</v>
      </c>
    </row>
    <row r="26" s="1" customFormat="1" ht="13.5" customHeight="1" spans="1:6">
      <c r="A26" s="15" t="s">
        <v>31</v>
      </c>
      <c r="B26" s="18"/>
      <c r="C26" s="16"/>
      <c r="D26" s="18"/>
      <c r="E26" s="17">
        <f t="shared" si="1"/>
        <v>0</v>
      </c>
      <c r="F26" s="17">
        <f t="shared" si="0"/>
        <v>0</v>
      </c>
    </row>
    <row r="27" s="1" customFormat="1" ht="13.5" customHeight="1" spans="1:6">
      <c r="A27" s="15" t="s">
        <v>32</v>
      </c>
      <c r="B27" s="18">
        <v>7000</v>
      </c>
      <c r="C27" s="16">
        <v>28542</v>
      </c>
      <c r="D27" s="18">
        <v>18190</v>
      </c>
      <c r="E27" s="17">
        <f t="shared" si="1"/>
        <v>159.857142857143</v>
      </c>
      <c r="F27" s="17">
        <f t="shared" si="0"/>
        <v>-36.2693574381613</v>
      </c>
    </row>
    <row r="28" s="1" customFormat="1" ht="13.5" customHeight="1" spans="1:6">
      <c r="A28" s="15" t="s">
        <v>33</v>
      </c>
      <c r="B28" s="18"/>
      <c r="C28" s="16"/>
      <c r="D28" s="18"/>
      <c r="E28" s="17">
        <f t="shared" si="1"/>
        <v>0</v>
      </c>
      <c r="F28" s="17">
        <f t="shared" si="0"/>
        <v>0</v>
      </c>
    </row>
    <row r="29" s="1" customFormat="1" ht="13.5" customHeight="1" spans="1:6">
      <c r="A29" s="15" t="s">
        <v>34</v>
      </c>
      <c r="B29" s="18"/>
      <c r="C29" s="16">
        <v>457</v>
      </c>
      <c r="D29" s="18">
        <v>500</v>
      </c>
      <c r="E29" s="17">
        <f t="shared" si="1"/>
        <v>0</v>
      </c>
      <c r="F29" s="17">
        <f t="shared" si="0"/>
        <v>9.40919037199124</v>
      </c>
    </row>
    <row r="30" s="1" customFormat="1" ht="13.5" customHeight="1" spans="1:6">
      <c r="A30" s="15" t="s">
        <v>35</v>
      </c>
      <c r="B30" s="18">
        <v>30</v>
      </c>
      <c r="C30" s="16">
        <v>8</v>
      </c>
      <c r="D30" s="18">
        <v>10</v>
      </c>
      <c r="E30" s="17">
        <f t="shared" si="1"/>
        <v>-66.6666666666667</v>
      </c>
      <c r="F30" s="17">
        <f t="shared" si="0"/>
        <v>25</v>
      </c>
    </row>
    <row r="31" s="1" customFormat="1" ht="13.5" customHeight="1" spans="1:6">
      <c r="A31" s="20" t="s">
        <v>36</v>
      </c>
      <c r="B31" s="21">
        <f>B5+B22</f>
        <v>134300</v>
      </c>
      <c r="C31" s="21">
        <f>C5+C22</f>
        <v>174311</v>
      </c>
      <c r="D31" s="21">
        <f>D5+D22</f>
        <v>200500</v>
      </c>
      <c r="E31" s="17">
        <f>D31/B31*100-100</f>
        <v>49.2926284437826</v>
      </c>
      <c r="F31" s="16">
        <f>D31/C31*100-100</f>
        <v>15.0242956554664</v>
      </c>
    </row>
    <row r="32" s="1" customFormat="1" ht="13.5" customHeight="1" spans="1:6">
      <c r="A32" s="20"/>
      <c r="B32" s="20"/>
      <c r="C32" s="21"/>
      <c r="D32" s="21"/>
      <c r="E32" s="17"/>
      <c r="F32" s="17"/>
    </row>
    <row r="33" s="1" customFormat="1" ht="13.5" customHeight="1" spans="1:6">
      <c r="A33" s="22" t="s">
        <v>37</v>
      </c>
      <c r="B33" s="23">
        <f>B34+B100+B102+B107+B108+B109+B101</f>
        <v>253972</v>
      </c>
      <c r="C33" s="23">
        <f>C34+C100+C102+C107+C108+C109+C101</f>
        <v>281474</v>
      </c>
      <c r="D33" s="23">
        <f>D34+D100+D102+D107+D108+D109</f>
        <v>200582</v>
      </c>
      <c r="E33" s="17">
        <f>IFERROR(D33/B33*100-100,0)</f>
        <v>-21.0220024254642</v>
      </c>
      <c r="F33" s="17">
        <f>IFERROR(D33/C33*100-100,0)</f>
        <v>-28.7387112131138</v>
      </c>
    </row>
    <row r="34" s="1" customFormat="1" ht="13.5" customHeight="1" spans="1:6">
      <c r="A34" s="24" t="s">
        <v>38</v>
      </c>
      <c r="B34" s="25">
        <f>B35+B42+B78</f>
        <v>121973</v>
      </c>
      <c r="C34" s="25">
        <f>C35+C42+C78</f>
        <v>200211</v>
      </c>
      <c r="D34" s="25">
        <f>D35+D42+D78</f>
        <v>118593</v>
      </c>
      <c r="E34" s="17">
        <f t="shared" ref="E34:E65" si="2">IFERROR(D34/B34*100-100,0)</f>
        <v>-2.77110508063259</v>
      </c>
      <c r="F34" s="17">
        <f t="shared" ref="F34:F65" si="3">IFERROR(D34/C34*100-100,0)</f>
        <v>-40.7659918785681</v>
      </c>
    </row>
    <row r="35" s="1" customFormat="1" ht="13.5" customHeight="1" spans="1:6">
      <c r="A35" s="24" t="s">
        <v>39</v>
      </c>
      <c r="B35" s="25">
        <f>SUM(B36:B41)</f>
        <v>18975</v>
      </c>
      <c r="C35" s="25">
        <f>SUM(C36:C41)</f>
        <v>18976</v>
      </c>
      <c r="D35" s="25">
        <f>SUM(D36:D41)</f>
        <v>18976</v>
      </c>
      <c r="E35" s="17">
        <f t="shared" si="2"/>
        <v>0.005270092226624</v>
      </c>
      <c r="F35" s="17">
        <f t="shared" si="3"/>
        <v>0</v>
      </c>
    </row>
    <row r="36" s="1" customFormat="1" ht="13.5" customHeight="1" spans="1:6">
      <c r="A36" s="26" t="s">
        <v>40</v>
      </c>
      <c r="B36" s="27">
        <v>562</v>
      </c>
      <c r="C36" s="27">
        <v>562</v>
      </c>
      <c r="D36" s="27">
        <v>562</v>
      </c>
      <c r="E36" s="17">
        <f t="shared" si="2"/>
        <v>0</v>
      </c>
      <c r="F36" s="17">
        <f t="shared" si="3"/>
        <v>0</v>
      </c>
    </row>
    <row r="37" s="1" customFormat="1" ht="13.5" customHeight="1" spans="1:6">
      <c r="A37" s="26" t="s">
        <v>41</v>
      </c>
      <c r="B37" s="27">
        <v>299</v>
      </c>
      <c r="C37" s="27">
        <v>299</v>
      </c>
      <c r="D37" s="27">
        <v>299</v>
      </c>
      <c r="E37" s="17">
        <f t="shared" si="2"/>
        <v>0</v>
      </c>
      <c r="F37" s="17">
        <f t="shared" si="3"/>
        <v>0</v>
      </c>
    </row>
    <row r="38" s="1" customFormat="1" ht="13.5" customHeight="1" spans="1:6">
      <c r="A38" s="26" t="s">
        <v>42</v>
      </c>
      <c r="B38" s="27">
        <v>1224</v>
      </c>
      <c r="C38" s="27">
        <v>1224</v>
      </c>
      <c r="D38" s="27">
        <v>1224</v>
      </c>
      <c r="E38" s="17">
        <f t="shared" si="2"/>
        <v>0</v>
      </c>
      <c r="F38" s="17">
        <f t="shared" si="3"/>
        <v>0</v>
      </c>
    </row>
    <row r="39" s="1" customFormat="1" ht="13.5" customHeight="1" spans="1:6">
      <c r="A39" s="26" t="s">
        <v>43</v>
      </c>
      <c r="B39" s="27">
        <v>42</v>
      </c>
      <c r="C39" s="27">
        <v>42</v>
      </c>
      <c r="D39" s="27">
        <v>42</v>
      </c>
      <c r="E39" s="17">
        <f t="shared" si="2"/>
        <v>0</v>
      </c>
      <c r="F39" s="17">
        <f t="shared" si="3"/>
        <v>0</v>
      </c>
    </row>
    <row r="40" s="1" customFormat="1" ht="13.5" customHeight="1" spans="1:6">
      <c r="A40" s="26" t="s">
        <v>44</v>
      </c>
      <c r="B40" s="27">
        <v>46</v>
      </c>
      <c r="C40" s="27">
        <v>46</v>
      </c>
      <c r="D40" s="27">
        <v>46</v>
      </c>
      <c r="E40" s="17">
        <f t="shared" si="2"/>
        <v>0</v>
      </c>
      <c r="F40" s="17">
        <f t="shared" si="3"/>
        <v>0</v>
      </c>
    </row>
    <row r="41" s="1" customFormat="1" ht="13.5" customHeight="1" spans="1:6">
      <c r="A41" s="26" t="s">
        <v>45</v>
      </c>
      <c r="B41" s="27">
        <v>16802</v>
      </c>
      <c r="C41" s="27">
        <v>16803</v>
      </c>
      <c r="D41" s="27">
        <v>16803</v>
      </c>
      <c r="E41" s="17">
        <f t="shared" si="2"/>
        <v>0.00595167241993977</v>
      </c>
      <c r="F41" s="17">
        <f t="shared" si="3"/>
        <v>0</v>
      </c>
    </row>
    <row r="42" s="1" customFormat="1" ht="13.5" customHeight="1" spans="1:6">
      <c r="A42" s="26" t="s">
        <v>46</v>
      </c>
      <c r="B42" s="25">
        <f>SUM(B43:B77)</f>
        <v>97725</v>
      </c>
      <c r="C42" s="25">
        <f>SUM(C43:C77)</f>
        <v>159584</v>
      </c>
      <c r="D42" s="25">
        <f>SUM(D43:D77)</f>
        <v>97500</v>
      </c>
      <c r="E42" s="17">
        <f t="shared" si="2"/>
        <v>-0.230237912509594</v>
      </c>
      <c r="F42" s="17">
        <f t="shared" si="3"/>
        <v>-38.9036494886705</v>
      </c>
    </row>
    <row r="43" s="1" customFormat="1" ht="13.5" customHeight="1" spans="1:6">
      <c r="A43" s="26" t="s">
        <v>47</v>
      </c>
      <c r="B43" s="28">
        <v>0</v>
      </c>
      <c r="C43" s="27"/>
      <c r="D43" s="28">
        <v>0</v>
      </c>
      <c r="E43" s="17">
        <f t="shared" si="2"/>
        <v>0</v>
      </c>
      <c r="F43" s="17">
        <f t="shared" si="3"/>
        <v>0</v>
      </c>
    </row>
    <row r="44" s="1" customFormat="1" ht="13.5" customHeight="1" spans="1:6">
      <c r="A44" s="29" t="s">
        <v>48</v>
      </c>
      <c r="B44" s="28">
        <v>28877</v>
      </c>
      <c r="C44" s="27">
        <v>36962</v>
      </c>
      <c r="D44" s="28">
        <v>34901</v>
      </c>
      <c r="E44" s="17">
        <f t="shared" si="2"/>
        <v>20.8608927520172</v>
      </c>
      <c r="F44" s="17">
        <f t="shared" si="3"/>
        <v>-5.57599696986094</v>
      </c>
    </row>
    <row r="45" s="1" customFormat="1" ht="13.5" customHeight="1" spans="1:6">
      <c r="A45" s="30" t="s">
        <v>49</v>
      </c>
      <c r="B45" s="28">
        <v>14927</v>
      </c>
      <c r="C45" s="31">
        <v>15280</v>
      </c>
      <c r="D45" s="28">
        <v>19263</v>
      </c>
      <c r="E45" s="17">
        <f t="shared" si="2"/>
        <v>29.0480337643197</v>
      </c>
      <c r="F45" s="17">
        <f t="shared" si="3"/>
        <v>26.0667539267016</v>
      </c>
    </row>
    <row r="46" s="1" customFormat="1" ht="13.5" customHeight="1" spans="1:6">
      <c r="A46" s="30" t="s">
        <v>50</v>
      </c>
      <c r="B46" s="28">
        <v>530</v>
      </c>
      <c r="C46" s="31">
        <v>15424</v>
      </c>
      <c r="D46" s="28">
        <v>222</v>
      </c>
      <c r="E46" s="17">
        <f t="shared" si="2"/>
        <v>-58.1132075471698</v>
      </c>
      <c r="F46" s="17">
        <f t="shared" si="3"/>
        <v>-98.5606846473029</v>
      </c>
    </row>
    <row r="47" s="1" customFormat="1" ht="13.5" customHeight="1" spans="1:6">
      <c r="A47" s="30" t="s">
        <v>51</v>
      </c>
      <c r="B47" s="28">
        <v>0</v>
      </c>
      <c r="C47" s="31">
        <v>1554</v>
      </c>
      <c r="D47" s="28">
        <v>1554</v>
      </c>
      <c r="E47" s="17">
        <f t="shared" si="2"/>
        <v>0</v>
      </c>
      <c r="F47" s="17">
        <f t="shared" si="3"/>
        <v>0</v>
      </c>
    </row>
    <row r="48" s="1" customFormat="1" ht="13.5" customHeight="1" spans="1:6">
      <c r="A48" s="30" t="s">
        <v>52</v>
      </c>
      <c r="B48" s="28">
        <v>0</v>
      </c>
      <c r="C48" s="31"/>
      <c r="D48" s="28">
        <v>0</v>
      </c>
      <c r="E48" s="17">
        <f t="shared" si="2"/>
        <v>0</v>
      </c>
      <c r="F48" s="17">
        <f t="shared" si="3"/>
        <v>0</v>
      </c>
    </row>
    <row r="49" s="1" customFormat="1" ht="13.5" customHeight="1" spans="1:6">
      <c r="A49" s="30" t="s">
        <v>53</v>
      </c>
      <c r="B49" s="28">
        <v>1962</v>
      </c>
      <c r="C49" s="31">
        <v>2947</v>
      </c>
      <c r="D49" s="28">
        <v>0</v>
      </c>
      <c r="E49" s="17">
        <f t="shared" si="2"/>
        <v>-100</v>
      </c>
      <c r="F49" s="17">
        <f t="shared" si="3"/>
        <v>-100</v>
      </c>
    </row>
    <row r="50" s="1" customFormat="1" ht="13.5" customHeight="1" spans="1:6">
      <c r="A50" s="30" t="s">
        <v>54</v>
      </c>
      <c r="B50" s="28">
        <v>1545</v>
      </c>
      <c r="C50" s="31">
        <v>2192</v>
      </c>
      <c r="D50" s="28">
        <v>1901</v>
      </c>
      <c r="E50" s="17">
        <f t="shared" si="2"/>
        <v>23.042071197411</v>
      </c>
      <c r="F50" s="17">
        <f t="shared" si="3"/>
        <v>-13.2755474452555</v>
      </c>
    </row>
    <row r="51" s="1" customFormat="1" ht="13.5" customHeight="1" spans="1:6">
      <c r="A51" s="30" t="s">
        <v>55</v>
      </c>
      <c r="B51" s="28">
        <v>16689</v>
      </c>
      <c r="C51" s="31">
        <v>17427</v>
      </c>
      <c r="D51" s="28">
        <v>16607</v>
      </c>
      <c r="E51" s="17">
        <f t="shared" si="2"/>
        <v>-0.491341602252987</v>
      </c>
      <c r="F51" s="17">
        <f t="shared" si="3"/>
        <v>-4.70534228496012</v>
      </c>
    </row>
    <row r="52" s="1" customFormat="1" ht="13.5" customHeight="1" spans="1:6">
      <c r="A52" s="30" t="s">
        <v>56</v>
      </c>
      <c r="B52" s="28">
        <v>1453</v>
      </c>
      <c r="C52" s="31">
        <v>1809</v>
      </c>
      <c r="D52" s="28">
        <v>1644</v>
      </c>
      <c r="E52" s="17">
        <f t="shared" si="2"/>
        <v>13.1452167928424</v>
      </c>
      <c r="F52" s="17">
        <f t="shared" si="3"/>
        <v>-9.12106135986733</v>
      </c>
    </row>
    <row r="53" s="1" customFormat="1" ht="13.5" customHeight="1" spans="1:6">
      <c r="A53" s="30" t="s">
        <v>57</v>
      </c>
      <c r="B53" s="28">
        <v>0</v>
      </c>
      <c r="C53" s="31"/>
      <c r="D53" s="28">
        <v>0</v>
      </c>
      <c r="E53" s="17">
        <f t="shared" si="2"/>
        <v>0</v>
      </c>
      <c r="F53" s="17">
        <f t="shared" si="3"/>
        <v>0</v>
      </c>
    </row>
    <row r="54" s="1" customFormat="1" ht="13.5" customHeight="1" spans="1:6">
      <c r="A54" s="30" t="s">
        <v>58</v>
      </c>
      <c r="B54" s="28">
        <v>0</v>
      </c>
      <c r="C54" s="31"/>
      <c r="D54" s="28">
        <v>0</v>
      </c>
      <c r="E54" s="17">
        <f t="shared" si="2"/>
        <v>0</v>
      </c>
      <c r="F54" s="17">
        <f t="shared" si="3"/>
        <v>0</v>
      </c>
    </row>
    <row r="55" s="1" customFormat="1" ht="13.5" customHeight="1" spans="1:6">
      <c r="A55" s="30" t="s">
        <v>59</v>
      </c>
      <c r="B55" s="28">
        <v>2798</v>
      </c>
      <c r="C55" s="31">
        <v>1820</v>
      </c>
      <c r="D55" s="28">
        <v>3269</v>
      </c>
      <c r="E55" s="17">
        <f t="shared" si="2"/>
        <v>16.8334524660472</v>
      </c>
      <c r="F55" s="17">
        <f t="shared" si="3"/>
        <v>79.6153846153846</v>
      </c>
    </row>
    <row r="56" s="1" customFormat="1" ht="13.5" customHeight="1" spans="1:6">
      <c r="A56" s="30" t="s">
        <v>60</v>
      </c>
      <c r="B56" s="28">
        <v>0</v>
      </c>
      <c r="C56" s="31">
        <v>17</v>
      </c>
      <c r="D56" s="28">
        <v>0</v>
      </c>
      <c r="E56" s="17">
        <f t="shared" si="2"/>
        <v>0</v>
      </c>
      <c r="F56" s="17">
        <f t="shared" si="3"/>
        <v>-100</v>
      </c>
    </row>
    <row r="57" s="1" customFormat="1" ht="13.5" customHeight="1" spans="1:6">
      <c r="A57" s="30" t="s">
        <v>61</v>
      </c>
      <c r="B57" s="28">
        <v>0</v>
      </c>
      <c r="C57" s="31"/>
      <c r="D57" s="28">
        <v>0</v>
      </c>
      <c r="E57" s="17">
        <f t="shared" si="2"/>
        <v>0</v>
      </c>
      <c r="F57" s="17">
        <f t="shared" si="3"/>
        <v>0</v>
      </c>
    </row>
    <row r="58" s="1" customFormat="1" ht="13.5" customHeight="1" spans="1:6">
      <c r="A58" s="30" t="s">
        <v>62</v>
      </c>
      <c r="B58" s="28">
        <v>0</v>
      </c>
      <c r="C58" s="31">
        <v>12</v>
      </c>
      <c r="D58" s="28">
        <v>0</v>
      </c>
      <c r="E58" s="17">
        <f t="shared" si="2"/>
        <v>0</v>
      </c>
      <c r="F58" s="17">
        <f t="shared" si="3"/>
        <v>-100</v>
      </c>
    </row>
    <row r="59" s="1" customFormat="1" ht="13.5" customHeight="1" spans="1:6">
      <c r="A59" s="30" t="s">
        <v>63</v>
      </c>
      <c r="B59" s="28">
        <v>1446</v>
      </c>
      <c r="C59" s="31">
        <v>1392</v>
      </c>
      <c r="D59" s="28">
        <v>263</v>
      </c>
      <c r="E59" s="17">
        <f t="shared" si="2"/>
        <v>-81.8118948824343</v>
      </c>
      <c r="F59" s="17">
        <f t="shared" si="3"/>
        <v>-81.1063218390805</v>
      </c>
    </row>
    <row r="60" s="1" customFormat="1" ht="13.5" customHeight="1" spans="1:6">
      <c r="A60" s="30" t="s">
        <v>64</v>
      </c>
      <c r="B60" s="28">
        <v>3795</v>
      </c>
      <c r="C60" s="31">
        <v>5609</v>
      </c>
      <c r="D60" s="28">
        <v>3749</v>
      </c>
      <c r="E60" s="17">
        <f t="shared" si="2"/>
        <v>-1.2121212121212</v>
      </c>
      <c r="F60" s="17">
        <f t="shared" si="3"/>
        <v>-33.1609912640399</v>
      </c>
    </row>
    <row r="61" s="1" customFormat="1" ht="13.5" customHeight="1" spans="1:6">
      <c r="A61" s="30" t="s">
        <v>65</v>
      </c>
      <c r="B61" s="28">
        <v>0</v>
      </c>
      <c r="C61" s="31">
        <v>37</v>
      </c>
      <c r="D61" s="28">
        <v>0</v>
      </c>
      <c r="E61" s="17">
        <f t="shared" si="2"/>
        <v>0</v>
      </c>
      <c r="F61" s="17">
        <f t="shared" si="3"/>
        <v>-100</v>
      </c>
    </row>
    <row r="62" s="1" customFormat="1" ht="13.5" customHeight="1" spans="1:6">
      <c r="A62" s="30" t="s">
        <v>66</v>
      </c>
      <c r="B62" s="28">
        <v>0</v>
      </c>
      <c r="C62" s="31">
        <v>424</v>
      </c>
      <c r="D62" s="28">
        <v>0</v>
      </c>
      <c r="E62" s="17">
        <f t="shared" si="2"/>
        <v>0</v>
      </c>
      <c r="F62" s="17">
        <f t="shared" si="3"/>
        <v>-100</v>
      </c>
    </row>
    <row r="63" s="1" customFormat="1" ht="13.5" customHeight="1" spans="1:6">
      <c r="A63" s="30" t="s">
        <v>67</v>
      </c>
      <c r="B63" s="28">
        <v>14102</v>
      </c>
      <c r="C63" s="31">
        <v>14940</v>
      </c>
      <c r="D63" s="28">
        <v>3342</v>
      </c>
      <c r="E63" s="17">
        <f t="shared" si="2"/>
        <v>-76.3012338675365</v>
      </c>
      <c r="F63" s="17">
        <f t="shared" si="3"/>
        <v>-77.6305220883534</v>
      </c>
    </row>
    <row r="64" s="1" customFormat="1" ht="13.5" customHeight="1" spans="1:6">
      <c r="A64" s="30" t="s">
        <v>68</v>
      </c>
      <c r="B64" s="28">
        <v>2233</v>
      </c>
      <c r="C64" s="31">
        <v>2798</v>
      </c>
      <c r="D64" s="28">
        <v>831</v>
      </c>
      <c r="E64" s="17">
        <f t="shared" si="2"/>
        <v>-62.7854903716973</v>
      </c>
      <c r="F64" s="17">
        <f t="shared" si="3"/>
        <v>-70.3002144388849</v>
      </c>
    </row>
    <row r="65" s="1" customFormat="1" ht="13.5" customHeight="1" spans="1:6">
      <c r="A65" s="30" t="s">
        <v>69</v>
      </c>
      <c r="B65" s="28">
        <v>624</v>
      </c>
      <c r="C65" s="31">
        <v>912</v>
      </c>
      <c r="D65" s="28">
        <v>0</v>
      </c>
      <c r="E65" s="17">
        <f t="shared" si="2"/>
        <v>-100</v>
      </c>
      <c r="F65" s="17">
        <f t="shared" si="3"/>
        <v>-100</v>
      </c>
    </row>
    <row r="66" s="1" customFormat="1" ht="13.5" customHeight="1" spans="1:6">
      <c r="A66" s="30" t="s">
        <v>70</v>
      </c>
      <c r="B66" s="28">
        <v>0</v>
      </c>
      <c r="C66" s="31"/>
      <c r="D66" s="28">
        <v>0</v>
      </c>
      <c r="E66" s="17">
        <f t="shared" ref="E66:E110" si="4">IFERROR(D66/B66*100-100,0)</f>
        <v>0</v>
      </c>
      <c r="F66" s="17">
        <f t="shared" ref="F66:F110" si="5">IFERROR(D66/C66*100-100,0)</f>
        <v>0</v>
      </c>
    </row>
    <row r="67" s="1" customFormat="1" ht="13.5" customHeight="1" spans="1:6">
      <c r="A67" s="30" t="s">
        <v>71</v>
      </c>
      <c r="B67" s="28">
        <v>6682</v>
      </c>
      <c r="C67" s="31">
        <v>14784</v>
      </c>
      <c r="D67" s="28">
        <v>8353</v>
      </c>
      <c r="E67" s="17">
        <f t="shared" si="4"/>
        <v>25.007482789584</v>
      </c>
      <c r="F67" s="17">
        <f t="shared" si="5"/>
        <v>-43.4997294372294</v>
      </c>
    </row>
    <row r="68" s="1" customFormat="1" ht="13.5" customHeight="1" spans="1:6">
      <c r="A68" s="30" t="s">
        <v>72</v>
      </c>
      <c r="B68" s="28">
        <v>0</v>
      </c>
      <c r="C68" s="31">
        <v>2653</v>
      </c>
      <c r="D68" s="28">
        <v>0</v>
      </c>
      <c r="E68" s="17">
        <f t="shared" si="4"/>
        <v>0</v>
      </c>
      <c r="F68" s="17">
        <f t="shared" si="5"/>
        <v>-100</v>
      </c>
    </row>
    <row r="69" s="1" customFormat="1" ht="13.5" customHeight="1" spans="1:6">
      <c r="A69" s="30" t="s">
        <v>73</v>
      </c>
      <c r="B69" s="28">
        <v>0</v>
      </c>
      <c r="C69" s="31"/>
      <c r="D69" s="28">
        <v>0</v>
      </c>
      <c r="E69" s="17">
        <f t="shared" si="4"/>
        <v>0</v>
      </c>
      <c r="F69" s="17">
        <f t="shared" si="5"/>
        <v>0</v>
      </c>
    </row>
    <row r="70" s="1" customFormat="1" ht="13.5" customHeight="1" spans="1:6">
      <c r="A70" s="30" t="s">
        <v>74</v>
      </c>
      <c r="B70" s="28">
        <v>0</v>
      </c>
      <c r="C70" s="31"/>
      <c r="D70" s="28">
        <v>0</v>
      </c>
      <c r="E70" s="17">
        <f t="shared" si="4"/>
        <v>0</v>
      </c>
      <c r="F70" s="17">
        <f t="shared" si="5"/>
        <v>0</v>
      </c>
    </row>
    <row r="71" s="1" customFormat="1" ht="13.5" customHeight="1" spans="1:6">
      <c r="A71" s="30" t="s">
        <v>75</v>
      </c>
      <c r="B71" s="28">
        <v>0</v>
      </c>
      <c r="C71" s="31"/>
      <c r="D71" s="28">
        <v>0</v>
      </c>
      <c r="E71" s="17">
        <f t="shared" si="4"/>
        <v>0</v>
      </c>
      <c r="F71" s="17">
        <f t="shared" si="5"/>
        <v>0</v>
      </c>
    </row>
    <row r="72" s="1" customFormat="1" ht="13.5" customHeight="1" spans="1:6">
      <c r="A72" s="30" t="s">
        <v>76</v>
      </c>
      <c r="B72" s="28">
        <v>0</v>
      </c>
      <c r="C72" s="31"/>
      <c r="D72" s="28">
        <v>0</v>
      </c>
      <c r="E72" s="17">
        <f t="shared" si="4"/>
        <v>0</v>
      </c>
      <c r="F72" s="17">
        <f t="shared" si="5"/>
        <v>0</v>
      </c>
    </row>
    <row r="73" s="1" customFormat="1" ht="13.5" customHeight="1" spans="1:6">
      <c r="A73" s="30" t="s">
        <v>77</v>
      </c>
      <c r="B73" s="28">
        <v>62</v>
      </c>
      <c r="C73" s="31">
        <v>5127</v>
      </c>
      <c r="D73" s="28">
        <v>1601</v>
      </c>
      <c r="E73" s="17">
        <f t="shared" si="4"/>
        <v>2482.25806451613</v>
      </c>
      <c r="F73" s="17">
        <f t="shared" si="5"/>
        <v>-68.7731616929979</v>
      </c>
    </row>
    <row r="74" s="1" customFormat="1" ht="13.5" customHeight="1" spans="1:6">
      <c r="A74" s="30" t="s">
        <v>78</v>
      </c>
      <c r="B74" s="28">
        <v>0</v>
      </c>
      <c r="C74" s="31"/>
      <c r="D74" s="28">
        <v>0</v>
      </c>
      <c r="E74" s="17">
        <f t="shared" si="4"/>
        <v>0</v>
      </c>
      <c r="F74" s="17">
        <f t="shared" si="5"/>
        <v>0</v>
      </c>
    </row>
    <row r="75" s="1" customFormat="1" ht="13.5" customHeight="1" spans="1:6">
      <c r="A75" s="32" t="s">
        <v>79</v>
      </c>
      <c r="B75" s="28">
        <v>0</v>
      </c>
      <c r="C75" s="31">
        <v>388</v>
      </c>
      <c r="D75" s="28">
        <v>0</v>
      </c>
      <c r="E75" s="17">
        <f t="shared" si="4"/>
        <v>0</v>
      </c>
      <c r="F75" s="17">
        <f t="shared" si="5"/>
        <v>-100</v>
      </c>
    </row>
    <row r="76" s="1" customFormat="1" ht="13.5" customHeight="1" spans="1:6">
      <c r="A76" s="30" t="s">
        <v>80</v>
      </c>
      <c r="B76" s="28">
        <v>0</v>
      </c>
      <c r="C76" s="31"/>
      <c r="D76" s="28">
        <v>0</v>
      </c>
      <c r="E76" s="17">
        <f t="shared" si="4"/>
        <v>0</v>
      </c>
      <c r="F76" s="17">
        <f t="shared" si="5"/>
        <v>0</v>
      </c>
    </row>
    <row r="77" s="1" customFormat="1" ht="13.5" customHeight="1" spans="1:6">
      <c r="A77" s="30" t="s">
        <v>81</v>
      </c>
      <c r="B77" s="28">
        <v>0</v>
      </c>
      <c r="C77" s="31">
        <v>15076</v>
      </c>
      <c r="D77" s="28">
        <v>0</v>
      </c>
      <c r="E77" s="17">
        <f t="shared" si="4"/>
        <v>0</v>
      </c>
      <c r="F77" s="17">
        <f t="shared" si="5"/>
        <v>-100</v>
      </c>
    </row>
    <row r="78" s="1" customFormat="1" ht="13.5" customHeight="1" spans="1:6">
      <c r="A78" s="30" t="s">
        <v>82</v>
      </c>
      <c r="B78" s="33">
        <f>SUM(B79:B99)</f>
        <v>5273</v>
      </c>
      <c r="C78" s="34">
        <f>SUM(C79:C99)</f>
        <v>21651</v>
      </c>
      <c r="D78" s="34">
        <f>SUM(D79:D99)</f>
        <v>2117</v>
      </c>
      <c r="E78" s="17">
        <f t="shared" si="4"/>
        <v>-59.8520766167267</v>
      </c>
      <c r="F78" s="17">
        <f t="shared" si="5"/>
        <v>-90.2221606392314</v>
      </c>
    </row>
    <row r="79" s="1" customFormat="1" ht="13.5" customHeight="1" spans="1:6">
      <c r="A79" s="30" t="s">
        <v>83</v>
      </c>
      <c r="B79" s="28">
        <v>26</v>
      </c>
      <c r="C79" s="31">
        <v>190</v>
      </c>
      <c r="D79" s="28">
        <v>6</v>
      </c>
      <c r="E79" s="17">
        <f t="shared" si="4"/>
        <v>-76.9230769230769</v>
      </c>
      <c r="F79" s="17">
        <f t="shared" si="5"/>
        <v>-96.8421052631579</v>
      </c>
    </row>
    <row r="80" s="1" customFormat="1" ht="13.5" customHeight="1" spans="1:6">
      <c r="A80" s="30" t="s">
        <v>84</v>
      </c>
      <c r="B80" s="28">
        <v>0</v>
      </c>
      <c r="C80" s="31"/>
      <c r="D80" s="28">
        <v>0</v>
      </c>
      <c r="E80" s="17">
        <f t="shared" si="4"/>
        <v>0</v>
      </c>
      <c r="F80" s="17">
        <f t="shared" si="5"/>
        <v>0</v>
      </c>
    </row>
    <row r="81" s="1" customFormat="1" ht="13.5" customHeight="1" spans="1:6">
      <c r="A81" s="30" t="s">
        <v>85</v>
      </c>
      <c r="B81" s="28">
        <v>0</v>
      </c>
      <c r="C81" s="31"/>
      <c r="D81" s="28">
        <v>0</v>
      </c>
      <c r="E81" s="17">
        <f t="shared" si="4"/>
        <v>0</v>
      </c>
      <c r="F81" s="17">
        <f t="shared" si="5"/>
        <v>0</v>
      </c>
    </row>
    <row r="82" s="1" customFormat="1" ht="13.5" customHeight="1" spans="1:6">
      <c r="A82" s="30" t="s">
        <v>86</v>
      </c>
      <c r="B82" s="28">
        <v>2</v>
      </c>
      <c r="C82" s="31">
        <v>17</v>
      </c>
      <c r="D82" s="28">
        <v>2</v>
      </c>
      <c r="E82" s="17">
        <f t="shared" si="4"/>
        <v>0</v>
      </c>
      <c r="F82" s="17">
        <f t="shared" si="5"/>
        <v>-88.2352941176471</v>
      </c>
    </row>
    <row r="83" s="1" customFormat="1" ht="13.5" customHeight="1" spans="1:6">
      <c r="A83" s="30" t="s">
        <v>87</v>
      </c>
      <c r="B83" s="28">
        <v>0</v>
      </c>
      <c r="C83" s="31">
        <v>718</v>
      </c>
      <c r="D83" s="28">
        <v>0</v>
      </c>
      <c r="E83" s="17">
        <f t="shared" si="4"/>
        <v>0</v>
      </c>
      <c r="F83" s="17">
        <f t="shared" si="5"/>
        <v>-100</v>
      </c>
    </row>
    <row r="84" s="1" customFormat="1" ht="13.5" customHeight="1" spans="1:6">
      <c r="A84" s="30" t="s">
        <v>88</v>
      </c>
      <c r="B84" s="28">
        <v>0</v>
      </c>
      <c r="C84" s="31">
        <v>765</v>
      </c>
      <c r="D84" s="28">
        <v>0</v>
      </c>
      <c r="E84" s="17">
        <f t="shared" si="4"/>
        <v>0</v>
      </c>
      <c r="F84" s="17">
        <f t="shared" si="5"/>
        <v>-100</v>
      </c>
    </row>
    <row r="85" s="1" customFormat="1" ht="13.5" customHeight="1" spans="1:6">
      <c r="A85" s="30" t="s">
        <v>89</v>
      </c>
      <c r="B85" s="28">
        <v>15</v>
      </c>
      <c r="C85" s="31">
        <v>72</v>
      </c>
      <c r="D85" s="28">
        <v>0</v>
      </c>
      <c r="E85" s="17">
        <f t="shared" si="4"/>
        <v>-100</v>
      </c>
      <c r="F85" s="17">
        <f t="shared" si="5"/>
        <v>-100</v>
      </c>
    </row>
    <row r="86" s="1" customFormat="1" ht="13.5" customHeight="1" spans="1:6">
      <c r="A86" s="30" t="s">
        <v>90</v>
      </c>
      <c r="B86" s="28">
        <v>5</v>
      </c>
      <c r="C86" s="31">
        <v>52</v>
      </c>
      <c r="D86" s="28">
        <v>5</v>
      </c>
      <c r="E86" s="17">
        <f t="shared" si="4"/>
        <v>0</v>
      </c>
      <c r="F86" s="17">
        <f t="shared" si="5"/>
        <v>-90.3846153846154</v>
      </c>
    </row>
    <row r="87" s="1" customFormat="1" ht="13.5" customHeight="1" spans="1:6">
      <c r="A87" s="30" t="s">
        <v>91</v>
      </c>
      <c r="B87" s="28">
        <v>0</v>
      </c>
      <c r="C87" s="31">
        <v>121</v>
      </c>
      <c r="D87" s="28">
        <v>0</v>
      </c>
      <c r="E87" s="17">
        <f t="shared" si="4"/>
        <v>0</v>
      </c>
      <c r="F87" s="17">
        <f t="shared" si="5"/>
        <v>-100</v>
      </c>
    </row>
    <row r="88" s="1" customFormat="1" ht="13.5" customHeight="1" spans="1:6">
      <c r="A88" s="30" t="s">
        <v>92</v>
      </c>
      <c r="B88" s="28">
        <v>267</v>
      </c>
      <c r="C88" s="31">
        <v>4095</v>
      </c>
      <c r="D88" s="28">
        <v>0</v>
      </c>
      <c r="E88" s="17">
        <f t="shared" si="4"/>
        <v>-100</v>
      </c>
      <c r="F88" s="17">
        <f t="shared" si="5"/>
        <v>-100</v>
      </c>
    </row>
    <row r="89" s="1" customFormat="1" ht="13.5" customHeight="1" spans="1:6">
      <c r="A89" s="30" t="s">
        <v>93</v>
      </c>
      <c r="B89" s="28">
        <v>60</v>
      </c>
      <c r="C89" s="31">
        <v>138</v>
      </c>
      <c r="D89" s="28">
        <v>0</v>
      </c>
      <c r="E89" s="17">
        <f t="shared" si="4"/>
        <v>-100</v>
      </c>
      <c r="F89" s="17">
        <f t="shared" si="5"/>
        <v>-100</v>
      </c>
    </row>
    <row r="90" s="1" customFormat="1" ht="13.5" customHeight="1" spans="1:6">
      <c r="A90" s="30" t="s">
        <v>94</v>
      </c>
      <c r="B90" s="28">
        <v>2982</v>
      </c>
      <c r="C90" s="31">
        <v>10515</v>
      </c>
      <c r="D90" s="28">
        <v>1566</v>
      </c>
      <c r="E90" s="17">
        <f t="shared" si="4"/>
        <v>-47.4849094567404</v>
      </c>
      <c r="F90" s="17">
        <f t="shared" si="5"/>
        <v>-85.1069900142653</v>
      </c>
    </row>
    <row r="91" s="1" customFormat="1" ht="13.5" customHeight="1" spans="1:6">
      <c r="A91" s="30" t="s">
        <v>95</v>
      </c>
      <c r="B91" s="28">
        <v>0</v>
      </c>
      <c r="C91" s="31">
        <v>245</v>
      </c>
      <c r="D91" s="28">
        <v>0</v>
      </c>
      <c r="E91" s="17">
        <f t="shared" si="4"/>
        <v>0</v>
      </c>
      <c r="F91" s="17">
        <f t="shared" si="5"/>
        <v>-100</v>
      </c>
    </row>
    <row r="92" s="1" customFormat="1" ht="13.5" customHeight="1" spans="1:6">
      <c r="A92" s="30" t="s">
        <v>96</v>
      </c>
      <c r="B92" s="28">
        <v>0</v>
      </c>
      <c r="C92" s="31">
        <v>400</v>
      </c>
      <c r="D92" s="28">
        <v>0</v>
      </c>
      <c r="E92" s="17">
        <f t="shared" si="4"/>
        <v>0</v>
      </c>
      <c r="F92" s="17">
        <f t="shared" si="5"/>
        <v>-100</v>
      </c>
    </row>
    <row r="93" s="1" customFormat="1" ht="13.5" customHeight="1" spans="1:6">
      <c r="A93" s="30" t="s">
        <v>97</v>
      </c>
      <c r="B93" s="28">
        <v>5</v>
      </c>
      <c r="C93" s="31">
        <v>426</v>
      </c>
      <c r="D93" s="28">
        <v>0</v>
      </c>
      <c r="E93" s="17">
        <f t="shared" si="4"/>
        <v>-100</v>
      </c>
      <c r="F93" s="17">
        <f t="shared" si="5"/>
        <v>-100</v>
      </c>
    </row>
    <row r="94" s="1" customFormat="1" ht="13.5" customHeight="1" spans="1:6">
      <c r="A94" s="30" t="s">
        <v>98</v>
      </c>
      <c r="B94" s="28">
        <v>0</v>
      </c>
      <c r="C94" s="31"/>
      <c r="D94" s="28">
        <v>0</v>
      </c>
      <c r="E94" s="17">
        <f t="shared" si="4"/>
        <v>0</v>
      </c>
      <c r="F94" s="17">
        <f t="shared" si="5"/>
        <v>0</v>
      </c>
    </row>
    <row r="95" s="1" customFormat="1" ht="13.5" customHeight="1" spans="1:6">
      <c r="A95" s="30" t="s">
        <v>99</v>
      </c>
      <c r="B95" s="28">
        <v>0</v>
      </c>
      <c r="C95" s="31"/>
      <c r="D95" s="28">
        <v>0</v>
      </c>
      <c r="E95" s="17">
        <f t="shared" si="4"/>
        <v>0</v>
      </c>
      <c r="F95" s="17">
        <f t="shared" si="5"/>
        <v>0</v>
      </c>
    </row>
    <row r="96" s="1" customFormat="1" ht="13.5" customHeight="1" spans="1:6">
      <c r="A96" s="30" t="s">
        <v>100</v>
      </c>
      <c r="B96" s="28">
        <v>1889</v>
      </c>
      <c r="C96" s="31">
        <v>3589</v>
      </c>
      <c r="D96" s="28">
        <v>0</v>
      </c>
      <c r="E96" s="17">
        <f t="shared" si="4"/>
        <v>-100</v>
      </c>
      <c r="F96" s="17">
        <f t="shared" si="5"/>
        <v>-100</v>
      </c>
    </row>
    <row r="97" s="1" customFormat="1" ht="13.5" customHeight="1" spans="1:6">
      <c r="A97" s="30" t="s">
        <v>101</v>
      </c>
      <c r="B97" s="28">
        <v>0</v>
      </c>
      <c r="C97" s="31"/>
      <c r="D97" s="28">
        <v>0</v>
      </c>
      <c r="E97" s="17">
        <f t="shared" si="4"/>
        <v>0</v>
      </c>
      <c r="F97" s="17">
        <f t="shared" si="5"/>
        <v>0</v>
      </c>
    </row>
    <row r="98" s="1" customFormat="1" ht="13.5" customHeight="1" spans="1:6">
      <c r="A98" s="35" t="s">
        <v>102</v>
      </c>
      <c r="B98" s="28">
        <v>22</v>
      </c>
      <c r="C98" s="31">
        <v>308</v>
      </c>
      <c r="D98" s="28">
        <v>538</v>
      </c>
      <c r="E98" s="17">
        <f t="shared" si="4"/>
        <v>2345.45454545455</v>
      </c>
      <c r="F98" s="17">
        <f t="shared" si="5"/>
        <v>74.6753246753247</v>
      </c>
    </row>
    <row r="99" s="1" customFormat="1" ht="13.5" customHeight="1" spans="1:6">
      <c r="A99" s="30" t="s">
        <v>103</v>
      </c>
      <c r="B99" s="28">
        <v>0</v>
      </c>
      <c r="C99" s="33"/>
      <c r="D99" s="28">
        <v>0</v>
      </c>
      <c r="E99" s="17">
        <f t="shared" si="4"/>
        <v>0</v>
      </c>
      <c r="F99" s="17">
        <f t="shared" si="5"/>
        <v>0</v>
      </c>
    </row>
    <row r="100" s="1" customFormat="1" ht="13.5" customHeight="1" spans="1:6">
      <c r="A100" s="26" t="s">
        <v>104</v>
      </c>
      <c r="B100" s="28">
        <v>4250</v>
      </c>
      <c r="C100" s="27">
        <v>4250</v>
      </c>
      <c r="D100" s="28">
        <v>4232</v>
      </c>
      <c r="E100" s="17">
        <f t="shared" si="4"/>
        <v>-0.423529411764704</v>
      </c>
      <c r="F100" s="17">
        <f t="shared" si="5"/>
        <v>-0.423529411764704</v>
      </c>
    </row>
    <row r="101" s="1" customFormat="1" ht="13.5" customHeight="1" spans="1:6">
      <c r="A101" s="26" t="s">
        <v>105</v>
      </c>
      <c r="B101" s="36"/>
      <c r="C101" s="27"/>
      <c r="D101" s="28"/>
      <c r="E101" s="17">
        <f t="shared" si="4"/>
        <v>0</v>
      </c>
      <c r="F101" s="17">
        <f t="shared" si="5"/>
        <v>0</v>
      </c>
    </row>
    <row r="102" s="1" customFormat="1" ht="13.5" customHeight="1" spans="1:6">
      <c r="A102" s="26" t="s">
        <v>106</v>
      </c>
      <c r="B102" s="25">
        <f>SUM(B103:B106)</f>
        <v>112749</v>
      </c>
      <c r="C102" s="25">
        <f>SUM(C103:C106)</f>
        <v>41549</v>
      </c>
      <c r="D102" s="25">
        <f>SUM(D103:D106)</f>
        <v>71457</v>
      </c>
      <c r="E102" s="17">
        <f t="shared" si="4"/>
        <v>-36.6229412234255</v>
      </c>
      <c r="F102" s="17">
        <f t="shared" si="5"/>
        <v>71.9824785193386</v>
      </c>
    </row>
    <row r="103" s="1" customFormat="1" ht="13.5" customHeight="1" spans="1:6">
      <c r="A103" s="26" t="s">
        <v>107</v>
      </c>
      <c r="B103" s="28">
        <v>27324</v>
      </c>
      <c r="C103" s="27">
        <v>30066</v>
      </c>
      <c r="D103" s="28">
        <v>33362</v>
      </c>
      <c r="E103" s="17">
        <f t="shared" si="4"/>
        <v>22.0977894890938</v>
      </c>
      <c r="F103" s="17">
        <f t="shared" si="5"/>
        <v>10.9625490587374</v>
      </c>
    </row>
    <row r="104" s="1" customFormat="1" ht="13.5" customHeight="1" spans="1:6">
      <c r="A104" s="26" t="s">
        <v>108</v>
      </c>
      <c r="B104" s="37">
        <v>83335</v>
      </c>
      <c r="C104" s="27">
        <v>1093</v>
      </c>
      <c r="D104" s="37">
        <v>35570</v>
      </c>
      <c r="E104" s="17">
        <f t="shared" si="4"/>
        <v>-57.3168536629267</v>
      </c>
      <c r="F104" s="17">
        <f t="shared" si="5"/>
        <v>3154.34583714547</v>
      </c>
    </row>
    <row r="105" s="1" customFormat="1" ht="13.5" customHeight="1" spans="1:6">
      <c r="A105" s="26" t="s">
        <v>109</v>
      </c>
      <c r="B105" s="37">
        <v>2090</v>
      </c>
      <c r="C105" s="27">
        <v>2554</v>
      </c>
      <c r="D105" s="37">
        <v>2095</v>
      </c>
      <c r="E105" s="17">
        <f t="shared" si="4"/>
        <v>0.239234449760772</v>
      </c>
      <c r="F105" s="17">
        <f t="shared" si="5"/>
        <v>-17.9718089271731</v>
      </c>
    </row>
    <row r="106" s="1" customFormat="1" ht="13.5" customHeight="1" spans="1:6">
      <c r="A106" s="26" t="s">
        <v>110</v>
      </c>
      <c r="B106" s="28">
        <v>0</v>
      </c>
      <c r="C106" s="27">
        <v>7836</v>
      </c>
      <c r="D106" s="28">
        <v>430</v>
      </c>
      <c r="E106" s="17">
        <f t="shared" si="4"/>
        <v>0</v>
      </c>
      <c r="F106" s="17">
        <f t="shared" si="5"/>
        <v>-94.5125063808065</v>
      </c>
    </row>
    <row r="107" s="1" customFormat="1" ht="13.5" customHeight="1" spans="1:6">
      <c r="A107" s="38" t="s">
        <v>111</v>
      </c>
      <c r="B107" s="39"/>
      <c r="C107" s="40"/>
      <c r="D107" s="41"/>
      <c r="E107" s="17">
        <f t="shared" si="4"/>
        <v>0</v>
      </c>
      <c r="F107" s="17">
        <f t="shared" si="5"/>
        <v>0</v>
      </c>
    </row>
    <row r="108" s="1" customFormat="1" ht="13.5" customHeight="1" spans="1:6">
      <c r="A108" s="26" t="s">
        <v>112</v>
      </c>
      <c r="B108" s="28">
        <v>15000</v>
      </c>
      <c r="C108" s="27">
        <v>35464</v>
      </c>
      <c r="D108" s="28">
        <v>6300</v>
      </c>
      <c r="E108" s="17">
        <f t="shared" si="4"/>
        <v>-58</v>
      </c>
      <c r="F108" s="17">
        <f t="shared" si="5"/>
        <v>-82.2355064290548</v>
      </c>
    </row>
    <row r="109" s="1" customFormat="1" ht="13.5" customHeight="1" spans="1:6">
      <c r="A109" s="26" t="s">
        <v>113</v>
      </c>
      <c r="B109" s="36"/>
      <c r="C109" s="25"/>
      <c r="D109" s="28"/>
      <c r="E109" s="17">
        <f t="shared" si="4"/>
        <v>0</v>
      </c>
      <c r="F109" s="17">
        <f t="shared" si="5"/>
        <v>0</v>
      </c>
    </row>
    <row r="110" s="1" customFormat="1" ht="13.5" customHeight="1" spans="1:6">
      <c r="A110" s="42"/>
      <c r="B110" s="43"/>
      <c r="C110" s="44"/>
      <c r="D110" s="45"/>
      <c r="E110" s="17">
        <f t="shared" si="4"/>
        <v>0</v>
      </c>
      <c r="F110" s="17">
        <f t="shared" si="5"/>
        <v>0</v>
      </c>
    </row>
    <row r="111" s="1" customFormat="1" ht="13.5" customHeight="1" spans="1:6">
      <c r="A111" s="46" t="s">
        <v>114</v>
      </c>
      <c r="B111" s="45">
        <f>SUM(B31,B33)</f>
        <v>388272</v>
      </c>
      <c r="C111" s="45">
        <f>SUM(C31,C33)</f>
        <v>455785</v>
      </c>
      <c r="D111" s="45">
        <f>SUM(D31,D33)</f>
        <v>401082</v>
      </c>
      <c r="E111" s="17">
        <f>D111/B111*100-100</f>
        <v>3.29923352701201</v>
      </c>
      <c r="F111" s="17">
        <f>D111/C111*100-100</f>
        <v>-12.001930734886</v>
      </c>
    </row>
    <row r="112" spans="3:5">
      <c r="C112" s="47"/>
      <c r="D112" s="47"/>
      <c r="E112" s="47"/>
    </row>
    <row r="113" spans="3:5">
      <c r="C113" s="47"/>
      <c r="D113" s="47"/>
      <c r="E113" s="47"/>
    </row>
    <row r="114" spans="3:5">
      <c r="C114" s="47"/>
      <c r="D114" s="47"/>
      <c r="E114" s="47"/>
    </row>
    <row r="115" spans="3:5">
      <c r="C115" s="47"/>
      <c r="D115" s="47"/>
      <c r="E115" s="47"/>
    </row>
    <row r="116" spans="3:5">
      <c r="C116" s="47"/>
      <c r="D116" s="47"/>
      <c r="E116" s="47"/>
    </row>
    <row r="117" spans="3:5">
      <c r="C117" s="47"/>
      <c r="D117" s="47"/>
      <c r="E117" s="47"/>
    </row>
    <row r="118" spans="3:5">
      <c r="C118" s="47"/>
      <c r="D118" s="47"/>
      <c r="E118" s="47"/>
    </row>
    <row r="119" spans="3:5">
      <c r="C119" s="47"/>
      <c r="D119" s="47"/>
      <c r="E119" s="47"/>
    </row>
    <row r="120" spans="3:5">
      <c r="C120" s="47"/>
      <c r="D120" s="47"/>
      <c r="E120" s="47"/>
    </row>
    <row r="121" spans="3:5">
      <c r="C121" s="47"/>
      <c r="D121" s="47"/>
      <c r="E121" s="47"/>
    </row>
    <row r="122" spans="3:5">
      <c r="C122" s="47"/>
      <c r="D122" s="47"/>
      <c r="E122" s="47"/>
    </row>
    <row r="123" spans="3:5">
      <c r="C123" s="47"/>
      <c r="D123" s="47"/>
      <c r="E123" s="47"/>
    </row>
    <row r="124" spans="3:5">
      <c r="C124" s="47"/>
      <c r="D124" s="47"/>
      <c r="E124" s="47"/>
    </row>
    <row r="125" spans="3:5">
      <c r="C125" s="47"/>
      <c r="D125" s="47"/>
      <c r="E125" s="47"/>
    </row>
    <row r="126" spans="3:5">
      <c r="C126" s="47"/>
      <c r="D126" s="47"/>
      <c r="E126" s="47"/>
    </row>
    <row r="127" spans="3:5">
      <c r="C127" s="47"/>
      <c r="D127" s="47"/>
      <c r="E127" s="47"/>
    </row>
    <row r="128" spans="3:5">
      <c r="C128" s="47"/>
      <c r="D128" s="47"/>
      <c r="E128" s="47"/>
    </row>
    <row r="129" spans="3:5">
      <c r="C129" s="47"/>
      <c r="D129" s="47"/>
      <c r="E129" s="47"/>
    </row>
    <row r="130" spans="3:5">
      <c r="C130" s="47"/>
      <c r="D130" s="47"/>
      <c r="E130" s="47"/>
    </row>
  </sheetData>
  <mergeCells count="6">
    <mergeCell ref="A1:F1"/>
    <mergeCell ref="E3:F3"/>
    <mergeCell ref="A3:A4"/>
    <mergeCell ref="B3:B4"/>
    <mergeCell ref="C3:C4"/>
    <mergeCell ref="D3:D4"/>
  </mergeCells>
  <printOptions horizontalCentered="1"/>
  <pageMargins left="0.338888888888889" right="0.338888888888889" top="0.669444444444445" bottom="0.747916666666667" header="0.313888888888889" footer="0.313888888888889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全县一般公共预算收入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2018-02-12T05:33:00Z</dcterms:created>
  <dcterms:modified xsi:type="dcterms:W3CDTF">2023-03-17T08:14:58Z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5ADF2639459445ACB4917210FE821B87</vt:lpwstr>
  </property>
</Properties>
</file>